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0" windowWidth="20490" windowHeight="7800" activeTab="5"/>
  </bookViews>
  <sheets>
    <sheet name="อำเภอวาริช" sheetId="1" r:id="rId1"/>
    <sheet name="ต.หนองปลิง" sheetId="2" r:id="rId2"/>
    <sheet name="ต.นิคมน้ำอูน" sheetId="3" r:id="rId3"/>
    <sheet name="สุวรรณคาม" sheetId="4" r:id="rId4"/>
    <sheet name="หนองบัว" sheetId="5" r:id="rId5"/>
    <sheet name="อื่นๆ" sheetId="10" r:id="rId6"/>
  </sheets>
  <calcPr calcId="152511"/>
</workbook>
</file>

<file path=xl/calcChain.xml><?xml version="1.0" encoding="utf-8"?>
<calcChain xmlns="http://schemas.openxmlformats.org/spreadsheetml/2006/main">
  <c r="P172" i="4" l="1"/>
  <c r="Q172" i="4"/>
  <c r="R172" i="4"/>
  <c r="N171" i="4"/>
  <c r="P171" i="4" s="1"/>
  <c r="Q171" i="4" s="1"/>
  <c r="R171" i="4" s="1"/>
  <c r="N170" i="4"/>
  <c r="P170" i="4" s="1"/>
  <c r="Q170" i="4" s="1"/>
  <c r="R170" i="4" s="1"/>
  <c r="N169" i="4"/>
  <c r="P169" i="4" s="1"/>
  <c r="Q169" i="4" s="1"/>
  <c r="R169" i="4" s="1"/>
  <c r="N163" i="4"/>
  <c r="P163" i="4" s="1"/>
  <c r="Q163" i="4" s="1"/>
  <c r="R163" i="4" s="1"/>
  <c r="N162" i="4"/>
  <c r="P162" i="4" s="1"/>
  <c r="Q162" i="4" s="1"/>
  <c r="R162" i="4" s="1"/>
  <c r="AE180" i="4" l="1"/>
  <c r="AH180" i="4" s="1"/>
  <c r="AC180" i="4"/>
  <c r="N180" i="4"/>
  <c r="P180" i="4" s="1"/>
  <c r="AI180" i="4" l="1"/>
  <c r="R180" i="4"/>
  <c r="AE61" i="3"/>
  <c r="AH61" i="3" s="1"/>
  <c r="AC61" i="3"/>
  <c r="N61" i="3"/>
  <c r="P61" i="3" s="1"/>
  <c r="AI61" i="3" l="1"/>
  <c r="Q61" i="3"/>
  <c r="AE179" i="4"/>
  <c r="AH179" i="4" s="1"/>
  <c r="AC179" i="4"/>
  <c r="N179" i="4"/>
  <c r="P179" i="4" s="1"/>
  <c r="R61" i="3" l="1"/>
  <c r="S61" i="3" s="1"/>
  <c r="AI179" i="4"/>
  <c r="Q179" i="4"/>
  <c r="R179" i="4" s="1"/>
  <c r="AE49" i="1"/>
  <c r="AH49" i="1" s="1"/>
  <c r="AC49" i="1"/>
  <c r="N49" i="1"/>
  <c r="P49" i="1" s="1"/>
  <c r="Q49" i="1" s="1"/>
  <c r="R49" i="1" s="1"/>
  <c r="AI49" i="1" l="1"/>
  <c r="N127" i="4"/>
  <c r="P127" i="4" s="1"/>
  <c r="Q127" i="4" s="1"/>
  <c r="R127" i="4" l="1"/>
  <c r="S127" i="4" s="1"/>
  <c r="Q30" i="10"/>
  <c r="R30" i="10" s="1"/>
  <c r="P30" i="10"/>
  <c r="N29" i="10"/>
  <c r="P29" i="10" s="1"/>
  <c r="Q29" i="10" s="1"/>
  <c r="N28" i="10"/>
  <c r="P28" i="10" s="1"/>
  <c r="Q28" i="10" s="1"/>
  <c r="N27" i="10"/>
  <c r="P27" i="10" s="1"/>
  <c r="Q27" i="10" s="1"/>
  <c r="R29" i="10" l="1"/>
  <c r="S29" i="10" s="1"/>
  <c r="R28" i="10"/>
  <c r="S28" i="10" s="1"/>
  <c r="R27" i="10"/>
  <c r="S27" i="10" s="1"/>
  <c r="AE178" i="4" l="1"/>
  <c r="AH178" i="4" s="1"/>
  <c r="AC178" i="4"/>
  <c r="N178" i="4"/>
  <c r="P178" i="4" s="1"/>
  <c r="Q178" i="4" s="1"/>
  <c r="R178" i="4" s="1"/>
  <c r="AI178" i="4" l="1"/>
  <c r="N48" i="3"/>
  <c r="P48" i="3" s="1"/>
  <c r="Q48" i="3" s="1"/>
  <c r="AD48" i="3"/>
  <c r="AF48" i="3"/>
  <c r="AI48" i="3"/>
  <c r="R48" i="3" l="1"/>
  <c r="S48" i="3" s="1"/>
  <c r="AJ48" i="3"/>
  <c r="N25" i="3" l="1"/>
  <c r="P25" i="3" s="1"/>
  <c r="Q25" i="3" s="1"/>
  <c r="R25" i="3" l="1"/>
  <c r="S25" i="3" s="1"/>
  <c r="N21" i="3" l="1"/>
  <c r="P21" i="3" s="1"/>
  <c r="Q21" i="3" s="1"/>
  <c r="R21" i="3" l="1"/>
  <c r="S21" i="3" s="1"/>
  <c r="P25" i="10"/>
  <c r="Q25" i="10"/>
  <c r="R25" i="10" s="1"/>
  <c r="N24" i="10"/>
  <c r="P24" i="10" s="1"/>
  <c r="Q24" i="10" s="1"/>
  <c r="R24" i="10" l="1"/>
  <c r="S24" i="10" s="1"/>
  <c r="AG23" i="10"/>
  <c r="AD23" i="10"/>
  <c r="AB23" i="10"/>
  <c r="N23" i="10"/>
  <c r="P23" i="10" s="1"/>
  <c r="AH23" i="10" s="1"/>
  <c r="Q23" i="10" l="1"/>
  <c r="AE177" i="4"/>
  <c r="AH177" i="4" s="1"/>
  <c r="AC177" i="4"/>
  <c r="N177" i="4"/>
  <c r="P177" i="4" s="1"/>
  <c r="R23" i="10" l="1"/>
  <c r="S23" i="10" s="1"/>
  <c r="AI177" i="4"/>
  <c r="Q177" i="4"/>
  <c r="R177" i="4" s="1"/>
  <c r="N158" i="4"/>
  <c r="P158" i="4" s="1"/>
  <c r="N157" i="4"/>
  <c r="P157" i="4" s="1"/>
  <c r="Q157" i="4" s="1"/>
  <c r="N156" i="4"/>
  <c r="P156" i="4" s="1"/>
  <c r="Q156" i="4" s="1"/>
  <c r="P159" i="4" l="1"/>
  <c r="Q159" i="4" s="1"/>
  <c r="R159" i="4" s="1"/>
  <c r="Q158" i="4"/>
  <c r="R158" i="4" s="1"/>
  <c r="S158" i="4" s="1"/>
  <c r="R157" i="4"/>
  <c r="S157" i="4" s="1"/>
  <c r="R156" i="4"/>
  <c r="S156" i="4" s="1"/>
  <c r="AG12" i="2"/>
  <c r="AJ12" i="2" s="1"/>
  <c r="AE12" i="2"/>
  <c r="O12" i="2"/>
  <c r="Q12" i="2" s="1"/>
  <c r="AK12" i="2" l="1"/>
  <c r="R12" i="2"/>
  <c r="AF31" i="2"/>
  <c r="AI31" i="2" s="1"/>
  <c r="AD31" i="2"/>
  <c r="O31" i="2"/>
  <c r="Q31" i="2" s="1"/>
  <c r="AD22" i="10"/>
  <c r="AG22" i="10" s="1"/>
  <c r="AB22" i="10"/>
  <c r="N22" i="10"/>
  <c r="P22" i="10" s="1"/>
  <c r="S12" i="2" l="1"/>
  <c r="T12" i="2" s="1"/>
  <c r="AJ31" i="2"/>
  <c r="R31" i="2"/>
  <c r="AH22" i="10"/>
  <c r="Q22" i="10"/>
  <c r="S31" i="2" l="1"/>
  <c r="T31" i="2" s="1"/>
  <c r="R22" i="10"/>
  <c r="S22" i="10" s="1"/>
  <c r="AD20" i="10" l="1"/>
  <c r="AG20" i="10" s="1"/>
  <c r="AB20" i="10"/>
  <c r="N20" i="10"/>
  <c r="P20" i="10" s="1"/>
  <c r="AD19" i="10"/>
  <c r="AG19" i="10" s="1"/>
  <c r="AB19" i="10"/>
  <c r="P19" i="10"/>
  <c r="N19" i="10"/>
  <c r="AH19" i="10" l="1"/>
  <c r="P21" i="10"/>
  <c r="Q21" i="10" s="1"/>
  <c r="S21" i="10" s="1"/>
  <c r="R21" i="10"/>
  <c r="AH20" i="10"/>
  <c r="Q20" i="10"/>
  <c r="Q19" i="10"/>
  <c r="R19" i="10" l="1"/>
  <c r="S19" i="10" s="1"/>
  <c r="R20" i="10"/>
  <c r="S20" i="10" s="1"/>
  <c r="N128" i="4" l="1"/>
  <c r="P128" i="4" s="1"/>
  <c r="Q128" i="4" s="1"/>
  <c r="R128" i="4" l="1"/>
  <c r="S128" i="4" s="1"/>
  <c r="AG17" i="10"/>
  <c r="AD17" i="10"/>
  <c r="AB17" i="10"/>
  <c r="N17" i="10"/>
  <c r="P17" i="10" s="1"/>
  <c r="AD16" i="10"/>
  <c r="AG16" i="10" s="1"/>
  <c r="AB16" i="10"/>
  <c r="N16" i="10"/>
  <c r="P16" i="10" s="1"/>
  <c r="AD15" i="10"/>
  <c r="AG15" i="10" s="1"/>
  <c r="AB15" i="10"/>
  <c r="N15" i="10"/>
  <c r="P15" i="10" s="1"/>
  <c r="AH15" i="10" l="1"/>
  <c r="P18" i="10"/>
  <c r="Q18" i="10" s="1"/>
  <c r="R18" i="10" s="1"/>
  <c r="S18" i="10" s="1"/>
  <c r="AH17" i="10"/>
  <c r="Q17" i="10"/>
  <c r="AH16" i="10"/>
  <c r="Q16" i="10"/>
  <c r="Q15" i="10"/>
  <c r="R17" i="10" l="1"/>
  <c r="S17" i="10" s="1"/>
  <c r="R16" i="10"/>
  <c r="S16" i="10" s="1"/>
  <c r="R15" i="10"/>
  <c r="S15" i="10" s="1"/>
  <c r="N176" i="4" l="1"/>
  <c r="P176" i="4" s="1"/>
  <c r="Q176" i="4" s="1"/>
  <c r="R176" i="4" l="1"/>
  <c r="AD14" i="10" l="1"/>
  <c r="AG14" i="10" s="1"/>
  <c r="AB14" i="10"/>
  <c r="N14" i="10"/>
  <c r="P14" i="10" s="1"/>
  <c r="AH14" i="10" l="1"/>
  <c r="Q14" i="10"/>
  <c r="N175" i="4"/>
  <c r="P175" i="4" s="1"/>
  <c r="Q175" i="4" s="1"/>
  <c r="R14" i="10" l="1"/>
  <c r="S14" i="10" s="1"/>
  <c r="R175" i="4"/>
  <c r="AD13" i="10" l="1"/>
  <c r="AG13" i="10" s="1"/>
  <c r="AB13" i="10"/>
  <c r="N13" i="10"/>
  <c r="P13" i="10" s="1"/>
  <c r="N11" i="10"/>
  <c r="P11" i="10" s="1"/>
  <c r="Q11" i="10" s="1"/>
  <c r="AH13" i="10" l="1"/>
  <c r="Q13" i="10"/>
  <c r="R11" i="10"/>
  <c r="S11" i="10" s="1"/>
  <c r="R13" i="10" l="1"/>
  <c r="S13" i="10" s="1"/>
  <c r="N174" i="4" l="1"/>
  <c r="P174" i="4" s="1"/>
  <c r="Q174" i="4" s="1"/>
  <c r="R174" i="4" l="1"/>
  <c r="N10" i="10" l="1"/>
  <c r="P10" i="10" s="1"/>
  <c r="Q10" i="10" s="1"/>
  <c r="AD10" i="10"/>
  <c r="AG10" i="10" s="1"/>
  <c r="AB10" i="10"/>
  <c r="P12" i="10" l="1"/>
  <c r="Q12" i="10" s="1"/>
  <c r="R12" i="10" s="1"/>
  <c r="R10" i="10"/>
  <c r="S10" i="10" s="1"/>
  <c r="S12" i="10" s="1"/>
  <c r="AH10" i="10"/>
  <c r="AE59" i="3" l="1"/>
  <c r="AH59" i="3" s="1"/>
  <c r="AC59" i="3"/>
  <c r="N59" i="3"/>
  <c r="P59" i="3" s="1"/>
  <c r="AE58" i="3"/>
  <c r="AH58" i="3" s="1"/>
  <c r="AC58" i="3"/>
  <c r="N58" i="3"/>
  <c r="P58" i="3" s="1"/>
  <c r="AI59" i="3" l="1"/>
  <c r="AI58" i="3"/>
  <c r="Q58" i="3"/>
  <c r="Q59" i="3"/>
  <c r="AD9" i="10"/>
  <c r="AG9" i="10" s="1"/>
  <c r="AB9" i="10"/>
  <c r="N9" i="10"/>
  <c r="P9" i="10" s="1"/>
  <c r="AD8" i="10"/>
  <c r="AG8" i="10" s="1"/>
  <c r="AB8" i="10"/>
  <c r="N8" i="10"/>
  <c r="P8" i="10" s="1"/>
  <c r="AD7" i="10"/>
  <c r="AG7" i="10" s="1"/>
  <c r="AB7" i="10"/>
  <c r="N7" i="10"/>
  <c r="P7" i="10" s="1"/>
  <c r="R58" i="3" l="1"/>
  <c r="S58" i="3" s="1"/>
  <c r="R59" i="3"/>
  <c r="S59" i="3" s="1"/>
  <c r="AH9" i="10"/>
  <c r="Q9" i="10"/>
  <c r="R9" i="10" s="1"/>
  <c r="AH8" i="10"/>
  <c r="Q8" i="10"/>
  <c r="R8" i="10" s="1"/>
  <c r="AH7" i="10"/>
  <c r="Q7" i="10"/>
  <c r="R7" i="10" s="1"/>
  <c r="N173" i="4"/>
  <c r="P173" i="4" s="1"/>
  <c r="Q173" i="4" s="1"/>
  <c r="AE48" i="1"/>
  <c r="AH48" i="1" s="1"/>
  <c r="AC48" i="1"/>
  <c r="N48" i="1"/>
  <c r="P48" i="1" s="1"/>
  <c r="Q48" i="1" s="1"/>
  <c r="R48" i="1" s="1"/>
  <c r="S60" i="3" l="1"/>
  <c r="R173" i="4"/>
  <c r="AI48" i="1"/>
  <c r="AD6" i="10" l="1"/>
  <c r="AG6" i="10" s="1"/>
  <c r="AB6" i="10"/>
  <c r="N6" i="10"/>
  <c r="P6" i="10" s="1"/>
  <c r="AH6" i="10" l="1"/>
  <c r="Q6" i="10"/>
  <c r="R6" i="10" l="1"/>
  <c r="AF40" i="2" l="1"/>
  <c r="AI40" i="2" s="1"/>
  <c r="AD40" i="2"/>
  <c r="AF39" i="2"/>
  <c r="AI39" i="2" s="1"/>
  <c r="AD39" i="2"/>
  <c r="O39" i="2"/>
  <c r="Q39" i="2" s="1"/>
  <c r="AF38" i="2"/>
  <c r="AI38" i="2" s="1"/>
  <c r="AD38" i="2"/>
  <c r="O38" i="2"/>
  <c r="Q38" i="2" s="1"/>
  <c r="Q40" i="2" l="1"/>
  <c r="R40" i="2" s="1"/>
  <c r="S40" i="2" s="1"/>
  <c r="T40" i="2" s="1"/>
  <c r="AJ39" i="2"/>
  <c r="R39" i="2"/>
  <c r="AJ38" i="2"/>
  <c r="R38" i="2"/>
  <c r="AJ40" i="2" l="1"/>
  <c r="S39" i="2"/>
  <c r="T39" i="2" s="1"/>
  <c r="S38" i="2"/>
  <c r="T38" i="2" s="1"/>
  <c r="AF57" i="3" l="1"/>
  <c r="AI57" i="3" s="1"/>
  <c r="AD57" i="3"/>
  <c r="AF56" i="3"/>
  <c r="AI56" i="3" s="1"/>
  <c r="AD56" i="3"/>
  <c r="N56" i="3"/>
  <c r="P56" i="3" s="1"/>
  <c r="AF55" i="3"/>
  <c r="AI55" i="3" s="1"/>
  <c r="AD55" i="3"/>
  <c r="N55" i="3"/>
  <c r="P55" i="3" s="1"/>
  <c r="P57" i="3" l="1"/>
  <c r="Q57" i="3" s="1"/>
  <c r="R57" i="3" s="1"/>
  <c r="S57" i="3" s="1"/>
  <c r="AJ56" i="3"/>
  <c r="Q56" i="3"/>
  <c r="AJ55" i="3"/>
  <c r="Q55" i="3"/>
  <c r="N5" i="10"/>
  <c r="P5" i="10" s="1"/>
  <c r="Q5" i="10" s="1"/>
  <c r="AG5" i="10"/>
  <c r="AD5" i="10"/>
  <c r="AB5" i="10"/>
  <c r="O32" i="2"/>
  <c r="Q32" i="2" s="1"/>
  <c r="R32" i="2" s="1"/>
  <c r="AF32" i="2"/>
  <c r="AI32" i="2" s="1"/>
  <c r="AD32" i="2"/>
  <c r="AF37" i="2"/>
  <c r="AI37" i="2" s="1"/>
  <c r="AD37" i="2"/>
  <c r="O37" i="2"/>
  <c r="Q37" i="2" s="1"/>
  <c r="N168" i="4"/>
  <c r="P168" i="4" s="1"/>
  <c r="Q168" i="4" s="1"/>
  <c r="R168" i="4" s="1"/>
  <c r="N167" i="4"/>
  <c r="P167" i="4" s="1"/>
  <c r="Q167" i="4" s="1"/>
  <c r="N166" i="4"/>
  <c r="P166" i="4" s="1"/>
  <c r="Q166" i="4" s="1"/>
  <c r="N165" i="4"/>
  <c r="P165" i="4" s="1"/>
  <c r="Q165" i="4" s="1"/>
  <c r="AJ57" i="3" l="1"/>
  <c r="AJ37" i="2"/>
  <c r="R56" i="3"/>
  <c r="S56" i="3" s="1"/>
  <c r="R55" i="3"/>
  <c r="S55" i="3" s="1"/>
  <c r="R5" i="10"/>
  <c r="S5" i="10" s="1"/>
  <c r="AH5" i="10"/>
  <c r="S32" i="2"/>
  <c r="T32" i="2" s="1"/>
  <c r="AJ32" i="2"/>
  <c r="R37" i="2"/>
  <c r="R167" i="4"/>
  <c r="R166" i="4"/>
  <c r="R165" i="4"/>
  <c r="S37" i="2" l="1"/>
  <c r="N161" i="4" l="1"/>
  <c r="P161" i="4" s="1"/>
  <c r="Q161" i="4" l="1"/>
  <c r="P164" i="4"/>
  <c r="Q164" i="4" s="1"/>
  <c r="R164" i="4" s="1"/>
  <c r="R161" i="4"/>
  <c r="N149" i="4"/>
  <c r="P149" i="4" s="1"/>
  <c r="Q149" i="4" s="1"/>
  <c r="R149" i="4" l="1"/>
  <c r="S149" i="4" s="1"/>
  <c r="N160" i="4"/>
  <c r="P160" i="4" s="1"/>
  <c r="Q160" i="4" s="1"/>
  <c r="R160" i="4" l="1"/>
  <c r="S160" i="4" s="1"/>
  <c r="AF54" i="3"/>
  <c r="AI54" i="3" s="1"/>
  <c r="AD54" i="3"/>
  <c r="N54" i="3"/>
  <c r="P54" i="3" s="1"/>
  <c r="AJ54" i="3" l="1"/>
  <c r="Q54" i="3"/>
  <c r="N155" i="4"/>
  <c r="P155" i="4" s="1"/>
  <c r="Q155" i="4" s="1"/>
  <c r="R54" i="3" l="1"/>
  <c r="S54" i="3" s="1"/>
  <c r="R155" i="4"/>
  <c r="S155" i="4" s="1"/>
  <c r="AE148" i="4"/>
  <c r="AH148" i="4" s="1"/>
  <c r="AC148" i="4"/>
  <c r="N148" i="4"/>
  <c r="P148" i="4" s="1"/>
  <c r="AI148" i="4" l="1"/>
  <c r="Q148" i="4"/>
  <c r="R148" i="4" l="1"/>
  <c r="S148" i="4" s="1"/>
  <c r="AE47" i="1"/>
  <c r="AH47" i="1" s="1"/>
  <c r="AC47" i="1"/>
  <c r="N47" i="1"/>
  <c r="P47" i="1" s="1"/>
  <c r="AI47" i="1" l="1"/>
  <c r="Q47" i="1"/>
  <c r="N50" i="3"/>
  <c r="P50" i="3" s="1"/>
  <c r="AD50" i="3"/>
  <c r="AF50" i="3"/>
  <c r="AI50" i="3" s="1"/>
  <c r="N51" i="3"/>
  <c r="P51" i="3" s="1"/>
  <c r="AD51" i="3"/>
  <c r="AF51" i="3"/>
  <c r="AI51" i="3" s="1"/>
  <c r="N52" i="3"/>
  <c r="P52" i="3" s="1"/>
  <c r="Q52" i="3" s="1"/>
  <c r="AD52" i="3"/>
  <c r="AF52" i="3"/>
  <c r="AI52" i="3" s="1"/>
  <c r="AJ52" i="3" l="1"/>
  <c r="R47" i="1"/>
  <c r="Q50" i="3"/>
  <c r="AJ50" i="3"/>
  <c r="R52" i="3"/>
  <c r="S52" i="3" s="1"/>
  <c r="Q51" i="3"/>
  <c r="AJ51" i="3"/>
  <c r="AF34" i="2"/>
  <c r="AI34" i="2" s="1"/>
  <c r="AD34" i="2"/>
  <c r="O34" i="2"/>
  <c r="Q34" i="2" s="1"/>
  <c r="AF33" i="2"/>
  <c r="AI33" i="2" s="1"/>
  <c r="AD33" i="2"/>
  <c r="O33" i="2"/>
  <c r="Q33" i="2" s="1"/>
  <c r="N153" i="4"/>
  <c r="P153" i="4" s="1"/>
  <c r="Q153" i="4" s="1"/>
  <c r="N152" i="4"/>
  <c r="P152" i="4" s="1"/>
  <c r="Q152" i="4" s="1"/>
  <c r="N151" i="4"/>
  <c r="P151" i="4" s="1"/>
  <c r="Q151" i="4" s="1"/>
  <c r="AF49" i="3"/>
  <c r="AI49" i="3" s="1"/>
  <c r="AD49" i="3"/>
  <c r="N49" i="3"/>
  <c r="P49" i="3" s="1"/>
  <c r="Q154" i="4" l="1"/>
  <c r="AJ33" i="2"/>
  <c r="P154" i="4"/>
  <c r="R51" i="3"/>
  <c r="S51" i="3" s="1"/>
  <c r="Q53" i="3"/>
  <c r="R53" i="3" s="1"/>
  <c r="R50" i="3"/>
  <c r="S50" i="3" s="1"/>
  <c r="AJ34" i="2"/>
  <c r="R34" i="2"/>
  <c r="R33" i="2"/>
  <c r="R153" i="4"/>
  <c r="S153" i="4" s="1"/>
  <c r="R152" i="4"/>
  <c r="R151" i="4"/>
  <c r="S151" i="4" s="1"/>
  <c r="AJ49" i="3"/>
  <c r="Q49" i="3"/>
  <c r="N45" i="1"/>
  <c r="P45" i="1" s="1"/>
  <c r="Q45" i="1" s="1"/>
  <c r="S53" i="3" l="1"/>
  <c r="R154" i="4"/>
  <c r="S152" i="4"/>
  <c r="S154" i="4" s="1"/>
  <c r="S34" i="2"/>
  <c r="T34" i="2" s="1"/>
  <c r="S33" i="2"/>
  <c r="T33" i="2" s="1"/>
  <c r="R49" i="3"/>
  <c r="S49" i="3" s="1"/>
  <c r="R45" i="1"/>
  <c r="S45" i="1" s="1"/>
  <c r="N44" i="1" l="1"/>
  <c r="P44" i="1" s="1"/>
  <c r="Q44" i="1" l="1"/>
  <c r="P46" i="1"/>
  <c r="AF47" i="3"/>
  <c r="AI47" i="3" s="1"/>
  <c r="AD47" i="3"/>
  <c r="N47" i="3"/>
  <c r="P47" i="3" s="1"/>
  <c r="Q46" i="1" l="1"/>
  <c r="R46" i="1" s="1"/>
  <c r="R44" i="1"/>
  <c r="S44" i="1" s="1"/>
  <c r="AJ47" i="3"/>
  <c r="Q47" i="3"/>
  <c r="R47" i="3" l="1"/>
  <c r="S47" i="3" s="1"/>
  <c r="O30" i="2"/>
  <c r="Q30" i="2" s="1"/>
  <c r="AD30" i="2"/>
  <c r="AF30" i="2"/>
  <c r="AI30" i="2" s="1"/>
  <c r="N150" i="4"/>
  <c r="P150" i="4" s="1"/>
  <c r="Q150" i="4" s="1"/>
  <c r="N147" i="4"/>
  <c r="R150" i="4" l="1"/>
  <c r="S150" i="4" s="1"/>
  <c r="R30" i="2"/>
  <c r="S30" i="2" s="1"/>
  <c r="AJ30" i="2"/>
  <c r="N5" i="5" l="1"/>
  <c r="AD5" i="5" l="1"/>
  <c r="AG5" i="5" s="1"/>
  <c r="AB5" i="5"/>
  <c r="P5" i="5"/>
  <c r="N145" i="4"/>
  <c r="N144" i="4"/>
  <c r="P144" i="4" s="1"/>
  <c r="N143" i="4"/>
  <c r="N142" i="4"/>
  <c r="N141" i="4"/>
  <c r="N140" i="4"/>
  <c r="N138" i="4"/>
  <c r="N137" i="4"/>
  <c r="N136" i="4"/>
  <c r="N135" i="4"/>
  <c r="N134" i="4"/>
  <c r="N133" i="4"/>
  <c r="N132" i="4"/>
  <c r="AH5" i="5" l="1"/>
  <c r="Q5" i="5"/>
  <c r="P135" i="4"/>
  <c r="Q135" i="4" s="1"/>
  <c r="AC135" i="4"/>
  <c r="AE135" i="4"/>
  <c r="AH135" i="4" s="1"/>
  <c r="AI135" i="4" s="1"/>
  <c r="P136" i="4"/>
  <c r="Q136" i="4" s="1"/>
  <c r="AC136" i="4"/>
  <c r="AE136" i="4"/>
  <c r="AH136" i="4" s="1"/>
  <c r="P137" i="4"/>
  <c r="Q137" i="4" s="1"/>
  <c r="AC137" i="4"/>
  <c r="AE137" i="4"/>
  <c r="AH137" i="4" s="1"/>
  <c r="P138" i="4"/>
  <c r="Q138" i="4" s="1"/>
  <c r="AC138" i="4"/>
  <c r="AE138" i="4"/>
  <c r="AH138" i="4" s="1"/>
  <c r="P140" i="4"/>
  <c r="Q140" i="4" s="1"/>
  <c r="AC140" i="4"/>
  <c r="AE140" i="4"/>
  <c r="AH140" i="4" s="1"/>
  <c r="P141" i="4"/>
  <c r="Q141" i="4" s="1"/>
  <c r="AC141" i="4"/>
  <c r="AE141" i="4"/>
  <c r="AH141" i="4" s="1"/>
  <c r="P142" i="4"/>
  <c r="Q142" i="4" s="1"/>
  <c r="AC142" i="4"/>
  <c r="AE142" i="4"/>
  <c r="AH142" i="4" s="1"/>
  <c r="P143" i="4"/>
  <c r="Q143" i="4" s="1"/>
  <c r="AC143" i="4"/>
  <c r="AE143" i="4"/>
  <c r="AH143" i="4" s="1"/>
  <c r="Q144" i="4"/>
  <c r="AC144" i="4"/>
  <c r="AE144" i="4"/>
  <c r="AH144" i="4" s="1"/>
  <c r="P145" i="4"/>
  <c r="Q145" i="4" s="1"/>
  <c r="AC145" i="4"/>
  <c r="AE145" i="4"/>
  <c r="AH145" i="4" s="1"/>
  <c r="P147" i="4"/>
  <c r="Q147" i="4" s="1"/>
  <c r="AC147" i="4"/>
  <c r="AE147" i="4"/>
  <c r="AH147" i="4" s="1"/>
  <c r="N131" i="4"/>
  <c r="N130" i="4"/>
  <c r="N126" i="4"/>
  <c r="N125" i="4"/>
  <c r="N123" i="4"/>
  <c r="N122" i="4"/>
  <c r="N120" i="4"/>
  <c r="N119" i="4"/>
  <c r="N118" i="4"/>
  <c r="N117" i="4"/>
  <c r="N116" i="4"/>
  <c r="N115" i="4"/>
  <c r="N114" i="4"/>
  <c r="N113" i="4"/>
  <c r="N112" i="4"/>
  <c r="N111" i="4"/>
  <c r="N109" i="4"/>
  <c r="N108" i="4"/>
  <c r="N107" i="4"/>
  <c r="N106" i="4"/>
  <c r="N105" i="4"/>
  <c r="N103" i="4"/>
  <c r="N102" i="4"/>
  <c r="Q146" i="4" l="1"/>
  <c r="R146" i="4" s="1"/>
  <c r="R144" i="4"/>
  <c r="S144" i="4" s="1"/>
  <c r="R142" i="4"/>
  <c r="R140" i="4"/>
  <c r="S140" i="4" s="1"/>
  <c r="Q139" i="4"/>
  <c r="R139" i="4" s="1"/>
  <c r="R137" i="4"/>
  <c r="S137" i="4" s="1"/>
  <c r="R135" i="4"/>
  <c r="R147" i="4"/>
  <c r="S147" i="4" s="1"/>
  <c r="R145" i="4"/>
  <c r="S145" i="4" s="1"/>
  <c r="R143" i="4"/>
  <c r="S143" i="4" s="1"/>
  <c r="R141" i="4"/>
  <c r="S141" i="4" s="1"/>
  <c r="R138" i="4"/>
  <c r="S138" i="4" s="1"/>
  <c r="R136" i="4"/>
  <c r="AI137" i="4"/>
  <c r="AI142" i="4"/>
  <c r="AI140" i="4"/>
  <c r="AI138" i="4"/>
  <c r="AI145" i="4"/>
  <c r="AI147" i="4"/>
  <c r="AI144" i="4"/>
  <c r="AI143" i="4"/>
  <c r="AI141" i="4"/>
  <c r="AI136" i="4"/>
  <c r="N101" i="4"/>
  <c r="N100" i="4"/>
  <c r="N99" i="4"/>
  <c r="N97" i="4"/>
  <c r="N96" i="4"/>
  <c r="N94" i="4"/>
  <c r="N93" i="4"/>
  <c r="N92" i="4"/>
  <c r="N90" i="4"/>
  <c r="N89" i="4"/>
  <c r="N88" i="4"/>
  <c r="N87" i="4"/>
  <c r="N86" i="4"/>
  <c r="N85" i="4"/>
  <c r="N84" i="4"/>
  <c r="N83" i="4"/>
  <c r="N82" i="4"/>
  <c r="N80" i="4"/>
  <c r="N79" i="4"/>
  <c r="N78" i="4"/>
  <c r="N77" i="4"/>
  <c r="N76" i="4"/>
  <c r="N75" i="4"/>
  <c r="N74" i="4"/>
  <c r="N73" i="4"/>
  <c r="N72" i="4"/>
  <c r="N71" i="4"/>
  <c r="N70" i="4"/>
  <c r="N68" i="4"/>
  <c r="N67" i="4"/>
  <c r="N65" i="4"/>
  <c r="N64" i="4"/>
  <c r="N63" i="4"/>
  <c r="N62" i="4"/>
  <c r="N61" i="4"/>
  <c r="N60" i="4"/>
  <c r="N59" i="4"/>
  <c r="N57" i="4"/>
  <c r="N56" i="4"/>
  <c r="N55" i="4"/>
  <c r="N54" i="4"/>
  <c r="N53" i="4"/>
  <c r="N51" i="4"/>
  <c r="N50" i="4"/>
  <c r="N49" i="4"/>
  <c r="S146" i="4" l="1"/>
  <c r="S139" i="4"/>
  <c r="N48" i="4"/>
  <c r="N47" i="4"/>
  <c r="N45" i="4"/>
  <c r="N44" i="4"/>
  <c r="N43" i="4"/>
  <c r="N42" i="4"/>
  <c r="N41" i="4"/>
  <c r="N39" i="4"/>
  <c r="N38" i="4"/>
  <c r="P55" i="4"/>
  <c r="N36" i="4"/>
  <c r="N35" i="4"/>
  <c r="N34" i="4"/>
  <c r="N33" i="4"/>
  <c r="N32" i="4"/>
  <c r="N31" i="4"/>
  <c r="N30" i="4" l="1"/>
  <c r="P30" i="4" s="1"/>
  <c r="Q30" i="4" s="1"/>
  <c r="N28" i="4"/>
  <c r="P28" i="4" s="1"/>
  <c r="Q28" i="4" s="1"/>
  <c r="N27" i="4"/>
  <c r="P27" i="4" s="1"/>
  <c r="N26" i="4"/>
  <c r="P26" i="4" s="1"/>
  <c r="N25" i="4"/>
  <c r="P25" i="4" s="1"/>
  <c r="Q25" i="4" s="1"/>
  <c r="N24" i="4"/>
  <c r="P24" i="4" s="1"/>
  <c r="Q24" i="4" s="1"/>
  <c r="N22" i="4"/>
  <c r="P22" i="4" s="1"/>
  <c r="N7" i="4"/>
  <c r="P7" i="4" s="1"/>
  <c r="Q7" i="4" s="1"/>
  <c r="N8" i="4"/>
  <c r="P8" i="4" s="1"/>
  <c r="N9" i="4"/>
  <c r="P9" i="4" s="1"/>
  <c r="N10" i="4"/>
  <c r="P10" i="4" s="1"/>
  <c r="N11" i="4"/>
  <c r="P11" i="4" s="1"/>
  <c r="N12" i="4"/>
  <c r="P12" i="4" s="1"/>
  <c r="N13" i="4"/>
  <c r="P13" i="4" s="1"/>
  <c r="N14" i="4"/>
  <c r="P14" i="4" s="1"/>
  <c r="N15" i="4"/>
  <c r="P15" i="4" s="1"/>
  <c r="N16" i="4"/>
  <c r="P16" i="4" s="1"/>
  <c r="N17" i="4"/>
  <c r="P17" i="4" s="1"/>
  <c r="N19" i="4"/>
  <c r="P19" i="4" s="1"/>
  <c r="Q19" i="4" s="1"/>
  <c r="N20" i="4"/>
  <c r="P20" i="4" s="1"/>
  <c r="N21" i="4"/>
  <c r="P21" i="4" s="1"/>
  <c r="N6" i="4"/>
  <c r="P6" i="4" s="1"/>
  <c r="N5" i="4"/>
  <c r="P5" i="4" s="1"/>
  <c r="P33" i="4"/>
  <c r="P38" i="4"/>
  <c r="P42" i="4"/>
  <c r="P47" i="4"/>
  <c r="P50" i="4"/>
  <c r="P56" i="4"/>
  <c r="P61" i="4"/>
  <c r="P63" i="4"/>
  <c r="Q63" i="4" s="1"/>
  <c r="P64" i="4"/>
  <c r="P68" i="4"/>
  <c r="Q68" i="4" s="1"/>
  <c r="P70" i="4"/>
  <c r="P75" i="4"/>
  <c r="P79" i="4"/>
  <c r="P82" i="4"/>
  <c r="Q82" i="4" s="1"/>
  <c r="P83" i="4"/>
  <c r="P86" i="4"/>
  <c r="P88" i="4"/>
  <c r="P93" i="4"/>
  <c r="P96" i="4"/>
  <c r="P102" i="4"/>
  <c r="P107" i="4"/>
  <c r="P109" i="4"/>
  <c r="Q109" i="4" s="1"/>
  <c r="P111" i="4"/>
  <c r="P112" i="4"/>
  <c r="P116" i="4"/>
  <c r="P118" i="4"/>
  <c r="P120" i="4"/>
  <c r="Q120" i="4" s="1"/>
  <c r="P126" i="4"/>
  <c r="P131" i="4"/>
  <c r="P132" i="4"/>
  <c r="Q132" i="4" s="1"/>
  <c r="AC7" i="4"/>
  <c r="AE7" i="4"/>
  <c r="AH7" i="4" s="1"/>
  <c r="AC8" i="4"/>
  <c r="AE8" i="4"/>
  <c r="AH8" i="4" s="1"/>
  <c r="AC9" i="4"/>
  <c r="AE9" i="4"/>
  <c r="AH9" i="4" s="1"/>
  <c r="AC10" i="4"/>
  <c r="AE10" i="4"/>
  <c r="AH10" i="4" s="1"/>
  <c r="AC11" i="4"/>
  <c r="AE11" i="4"/>
  <c r="AH11" i="4" s="1"/>
  <c r="AC12" i="4"/>
  <c r="AE12" i="4"/>
  <c r="AH12" i="4" s="1"/>
  <c r="AC13" i="4"/>
  <c r="AE13" i="4"/>
  <c r="AH13" i="4" s="1"/>
  <c r="AC14" i="4"/>
  <c r="AE14" i="4"/>
  <c r="AH14" i="4" s="1"/>
  <c r="AC15" i="4"/>
  <c r="AE15" i="4"/>
  <c r="AH15" i="4" s="1"/>
  <c r="AC16" i="4"/>
  <c r="AE16" i="4"/>
  <c r="AH16" i="4" s="1"/>
  <c r="AC17" i="4"/>
  <c r="AE17" i="4"/>
  <c r="AH17" i="4" s="1"/>
  <c r="AC19" i="4"/>
  <c r="AE19" i="4"/>
  <c r="AH19" i="4" s="1"/>
  <c r="AC20" i="4"/>
  <c r="AE20" i="4"/>
  <c r="AH20" i="4" s="1"/>
  <c r="AC21" i="4"/>
  <c r="AE21" i="4"/>
  <c r="AH21" i="4" s="1"/>
  <c r="AC22" i="4"/>
  <c r="AE22" i="4"/>
  <c r="AH22" i="4" s="1"/>
  <c r="AC24" i="4"/>
  <c r="AE24" i="4"/>
  <c r="AH24" i="4" s="1"/>
  <c r="AC25" i="4"/>
  <c r="AE25" i="4"/>
  <c r="AH25" i="4" s="1"/>
  <c r="AC26" i="4"/>
  <c r="AE26" i="4"/>
  <c r="AH26" i="4" s="1"/>
  <c r="AC27" i="4"/>
  <c r="AE27" i="4"/>
  <c r="AH27" i="4" s="1"/>
  <c r="AC28" i="4"/>
  <c r="AE28" i="4"/>
  <c r="AH28" i="4" s="1"/>
  <c r="AC30" i="4"/>
  <c r="AE30" i="4"/>
  <c r="AH30" i="4" s="1"/>
  <c r="P31" i="4"/>
  <c r="AC31" i="4"/>
  <c r="AE31" i="4"/>
  <c r="AH31" i="4" s="1"/>
  <c r="P32" i="4"/>
  <c r="AC32" i="4"/>
  <c r="AE32" i="4"/>
  <c r="AH32" i="4" s="1"/>
  <c r="AC33" i="4"/>
  <c r="AE33" i="4"/>
  <c r="AH33" i="4" s="1"/>
  <c r="P34" i="4"/>
  <c r="Q34" i="4" s="1"/>
  <c r="AC34" i="4"/>
  <c r="AE34" i="4"/>
  <c r="AH34" i="4" s="1"/>
  <c r="P35" i="4"/>
  <c r="AC35" i="4"/>
  <c r="AE35" i="4"/>
  <c r="AH35" i="4" s="1"/>
  <c r="P36" i="4"/>
  <c r="AC36" i="4"/>
  <c r="AE36" i="4"/>
  <c r="AH36" i="4" s="1"/>
  <c r="AC38" i="4"/>
  <c r="AE38" i="4"/>
  <c r="AH38" i="4" s="1"/>
  <c r="P39" i="4"/>
  <c r="Q39" i="4" s="1"/>
  <c r="AC39" i="4"/>
  <c r="AE39" i="4"/>
  <c r="AH39" i="4" s="1"/>
  <c r="P41" i="4"/>
  <c r="AC41" i="4"/>
  <c r="AE41" i="4"/>
  <c r="AH41" i="4" s="1"/>
  <c r="AC42" i="4"/>
  <c r="AE42" i="4"/>
  <c r="AH42" i="4" s="1"/>
  <c r="P43" i="4"/>
  <c r="Q43" i="4" s="1"/>
  <c r="AC43" i="4"/>
  <c r="AE43" i="4"/>
  <c r="AH43" i="4" s="1"/>
  <c r="P44" i="4"/>
  <c r="AC44" i="4"/>
  <c r="AE44" i="4"/>
  <c r="AH44" i="4" s="1"/>
  <c r="P45" i="4"/>
  <c r="AC45" i="4"/>
  <c r="AE45" i="4"/>
  <c r="AH45" i="4" s="1"/>
  <c r="AC47" i="4"/>
  <c r="AE47" i="4"/>
  <c r="AH47" i="4" s="1"/>
  <c r="P48" i="4"/>
  <c r="Q48" i="4" s="1"/>
  <c r="AC48" i="4"/>
  <c r="AE48" i="4"/>
  <c r="AH48" i="4" s="1"/>
  <c r="P49" i="4"/>
  <c r="AC49" i="4"/>
  <c r="AE49" i="4"/>
  <c r="AH49" i="4" s="1"/>
  <c r="AC50" i="4"/>
  <c r="AE50" i="4"/>
  <c r="AH50" i="4" s="1"/>
  <c r="P51" i="4"/>
  <c r="AC51" i="4"/>
  <c r="AE51" i="4"/>
  <c r="AH51" i="4" s="1"/>
  <c r="P53" i="4"/>
  <c r="Q53" i="4" s="1"/>
  <c r="AC53" i="4"/>
  <c r="AE53" i="4"/>
  <c r="AH53" i="4" s="1"/>
  <c r="P54" i="4"/>
  <c r="Q54" i="4" s="1"/>
  <c r="AC54" i="4"/>
  <c r="AE54" i="4"/>
  <c r="AH54" i="4" s="1"/>
  <c r="AC55" i="4"/>
  <c r="AE55" i="4"/>
  <c r="AH55" i="4" s="1"/>
  <c r="AC56" i="4"/>
  <c r="AE56" i="4"/>
  <c r="AH56" i="4" s="1"/>
  <c r="P57" i="4"/>
  <c r="Q57" i="4" s="1"/>
  <c r="AC57" i="4"/>
  <c r="AE57" i="4"/>
  <c r="AH57" i="4" s="1"/>
  <c r="P59" i="4"/>
  <c r="Q59" i="4" s="1"/>
  <c r="AC59" i="4"/>
  <c r="AE59" i="4"/>
  <c r="AH59" i="4" s="1"/>
  <c r="P60" i="4"/>
  <c r="AC60" i="4"/>
  <c r="AE60" i="4"/>
  <c r="AH60" i="4" s="1"/>
  <c r="AC61" i="4"/>
  <c r="AE61" i="4"/>
  <c r="AH61" i="4" s="1"/>
  <c r="P62" i="4"/>
  <c r="Q62" i="4" s="1"/>
  <c r="AC62" i="4"/>
  <c r="AE62" i="4"/>
  <c r="AH62" i="4" s="1"/>
  <c r="AC63" i="4"/>
  <c r="AE63" i="4"/>
  <c r="AH63" i="4" s="1"/>
  <c r="AC64" i="4"/>
  <c r="AE64" i="4"/>
  <c r="AH64" i="4" s="1"/>
  <c r="P65" i="4"/>
  <c r="AC65" i="4"/>
  <c r="AE65" i="4"/>
  <c r="AH65" i="4" s="1"/>
  <c r="P67" i="4"/>
  <c r="Q67" i="4" s="1"/>
  <c r="AC67" i="4"/>
  <c r="AE67" i="4"/>
  <c r="AH67" i="4" s="1"/>
  <c r="AC68" i="4"/>
  <c r="AE68" i="4"/>
  <c r="AH68" i="4" s="1"/>
  <c r="AC70" i="4"/>
  <c r="AE70" i="4"/>
  <c r="AH70" i="4" s="1"/>
  <c r="P71" i="4"/>
  <c r="AC71" i="4"/>
  <c r="AE71" i="4"/>
  <c r="AH71" i="4" s="1"/>
  <c r="P72" i="4"/>
  <c r="Q72" i="4" s="1"/>
  <c r="AC72" i="4"/>
  <c r="AE72" i="4"/>
  <c r="AH72" i="4" s="1"/>
  <c r="P73" i="4"/>
  <c r="Q73" i="4" s="1"/>
  <c r="AC73" i="4"/>
  <c r="AE73" i="4"/>
  <c r="AH73" i="4" s="1"/>
  <c r="P74" i="4"/>
  <c r="AC74" i="4"/>
  <c r="AE74" i="4"/>
  <c r="AH74" i="4" s="1"/>
  <c r="AC75" i="4"/>
  <c r="AE75" i="4"/>
  <c r="AH75" i="4" s="1"/>
  <c r="P76" i="4"/>
  <c r="Q76" i="4" s="1"/>
  <c r="AC76" i="4"/>
  <c r="AE76" i="4"/>
  <c r="AH76" i="4" s="1"/>
  <c r="P77" i="4"/>
  <c r="Q77" i="4" s="1"/>
  <c r="AC77" i="4"/>
  <c r="AE77" i="4"/>
  <c r="AH77" i="4" s="1"/>
  <c r="P78" i="4"/>
  <c r="AC78" i="4"/>
  <c r="AE78" i="4"/>
  <c r="AH78" i="4" s="1"/>
  <c r="AC79" i="4"/>
  <c r="AE79" i="4"/>
  <c r="AH79" i="4" s="1"/>
  <c r="P80" i="4"/>
  <c r="Q80" i="4" s="1"/>
  <c r="AC80" i="4"/>
  <c r="AE80" i="4"/>
  <c r="AH80" i="4" s="1"/>
  <c r="AC82" i="4"/>
  <c r="AE82" i="4"/>
  <c r="AH82" i="4" s="1"/>
  <c r="AC83" i="4"/>
  <c r="AE83" i="4"/>
  <c r="AH83" i="4" s="1"/>
  <c r="P84" i="4"/>
  <c r="AC84" i="4"/>
  <c r="AE84" i="4"/>
  <c r="AH84" i="4" s="1"/>
  <c r="P85" i="4"/>
  <c r="Q85" i="4" s="1"/>
  <c r="AC85" i="4"/>
  <c r="AE85" i="4"/>
  <c r="AH85" i="4" s="1"/>
  <c r="AC86" i="4"/>
  <c r="AE86" i="4"/>
  <c r="AH86" i="4" s="1"/>
  <c r="P87" i="4"/>
  <c r="AC87" i="4"/>
  <c r="AE87" i="4"/>
  <c r="AH87" i="4" s="1"/>
  <c r="AC88" i="4"/>
  <c r="AE88" i="4"/>
  <c r="AH88" i="4" s="1"/>
  <c r="P89" i="4"/>
  <c r="Q89" i="4" s="1"/>
  <c r="AC89" i="4"/>
  <c r="AE89" i="4"/>
  <c r="AH89" i="4" s="1"/>
  <c r="P90" i="4"/>
  <c r="Q90" i="4" s="1"/>
  <c r="AC90" i="4"/>
  <c r="AE90" i="4"/>
  <c r="AH90" i="4" s="1"/>
  <c r="P92" i="4"/>
  <c r="AC92" i="4"/>
  <c r="AE92" i="4"/>
  <c r="AH92" i="4" s="1"/>
  <c r="AC93" i="4"/>
  <c r="AE93" i="4"/>
  <c r="AH93" i="4" s="1"/>
  <c r="P94" i="4"/>
  <c r="Q94" i="4" s="1"/>
  <c r="AC94" i="4"/>
  <c r="AE94" i="4"/>
  <c r="AH94" i="4" s="1"/>
  <c r="AC96" i="4"/>
  <c r="AE96" i="4"/>
  <c r="AH96" i="4" s="1"/>
  <c r="P97" i="4"/>
  <c r="AC97" i="4"/>
  <c r="AE97" i="4"/>
  <c r="AH97" i="4" s="1"/>
  <c r="P99" i="4"/>
  <c r="AC99" i="4"/>
  <c r="AE99" i="4"/>
  <c r="AH99" i="4" s="1"/>
  <c r="P100" i="4"/>
  <c r="AC100" i="4"/>
  <c r="AE100" i="4"/>
  <c r="AH100" i="4" s="1"/>
  <c r="P101" i="4"/>
  <c r="Q101" i="4" s="1"/>
  <c r="AC101" i="4"/>
  <c r="AE101" i="4"/>
  <c r="AH101" i="4" s="1"/>
  <c r="AC102" i="4"/>
  <c r="AE102" i="4"/>
  <c r="AH102" i="4" s="1"/>
  <c r="P103" i="4"/>
  <c r="Q103" i="4" s="1"/>
  <c r="AC103" i="4"/>
  <c r="AE103" i="4"/>
  <c r="AH103" i="4" s="1"/>
  <c r="P105" i="4"/>
  <c r="Q105" i="4" s="1"/>
  <c r="AC105" i="4"/>
  <c r="AE105" i="4"/>
  <c r="AH105" i="4" s="1"/>
  <c r="P106" i="4"/>
  <c r="Q106" i="4" s="1"/>
  <c r="AC106" i="4"/>
  <c r="AE106" i="4"/>
  <c r="AH106" i="4" s="1"/>
  <c r="AC107" i="4"/>
  <c r="AE107" i="4"/>
  <c r="AH107" i="4" s="1"/>
  <c r="P108" i="4"/>
  <c r="Q108" i="4" s="1"/>
  <c r="AC108" i="4"/>
  <c r="AE108" i="4"/>
  <c r="AH108" i="4" s="1"/>
  <c r="AC109" i="4"/>
  <c r="AE109" i="4"/>
  <c r="AH109" i="4" s="1"/>
  <c r="AC111" i="4"/>
  <c r="AE111" i="4"/>
  <c r="AH111" i="4" s="1"/>
  <c r="AC112" i="4"/>
  <c r="AE112" i="4"/>
  <c r="AH112" i="4" s="1"/>
  <c r="P113" i="4"/>
  <c r="Q113" i="4" s="1"/>
  <c r="AC113" i="4"/>
  <c r="AE113" i="4"/>
  <c r="AH113" i="4" s="1"/>
  <c r="P114" i="4"/>
  <c r="Q114" i="4" s="1"/>
  <c r="AC114" i="4"/>
  <c r="AE114" i="4"/>
  <c r="AH114" i="4" s="1"/>
  <c r="P115" i="4"/>
  <c r="Q115" i="4" s="1"/>
  <c r="AC115" i="4"/>
  <c r="AE115" i="4"/>
  <c r="AH115" i="4" s="1"/>
  <c r="AC116" i="4"/>
  <c r="AE116" i="4"/>
  <c r="AH116" i="4" s="1"/>
  <c r="P117" i="4"/>
  <c r="Q117" i="4" s="1"/>
  <c r="AC117" i="4"/>
  <c r="AE117" i="4"/>
  <c r="AH117" i="4" s="1"/>
  <c r="AC118" i="4"/>
  <c r="AE118" i="4"/>
  <c r="AH118" i="4" s="1"/>
  <c r="P119" i="4"/>
  <c r="Q119" i="4" s="1"/>
  <c r="AC119" i="4"/>
  <c r="AE119" i="4"/>
  <c r="AH119" i="4" s="1"/>
  <c r="AC120" i="4"/>
  <c r="AE120" i="4"/>
  <c r="AH120" i="4" s="1"/>
  <c r="P122" i="4"/>
  <c r="Q122" i="4" s="1"/>
  <c r="AC122" i="4"/>
  <c r="AE122" i="4"/>
  <c r="AH122" i="4" s="1"/>
  <c r="P123" i="4"/>
  <c r="Q123" i="4" s="1"/>
  <c r="AC123" i="4"/>
  <c r="AE123" i="4"/>
  <c r="AH123" i="4" s="1"/>
  <c r="P125" i="4"/>
  <c r="AC125" i="4"/>
  <c r="AE125" i="4"/>
  <c r="AH125" i="4" s="1"/>
  <c r="AC126" i="4"/>
  <c r="AE126" i="4"/>
  <c r="AH126" i="4" s="1"/>
  <c r="P130" i="4"/>
  <c r="Q130" i="4" s="1"/>
  <c r="AC130" i="4"/>
  <c r="AE130" i="4"/>
  <c r="AH130" i="4" s="1"/>
  <c r="AC131" i="4"/>
  <c r="AE131" i="4"/>
  <c r="AH131" i="4" s="1"/>
  <c r="AC132" i="4"/>
  <c r="AE132" i="4"/>
  <c r="AH132" i="4" s="1"/>
  <c r="P133" i="4"/>
  <c r="Q133" i="4" s="1"/>
  <c r="AC133" i="4"/>
  <c r="AE133" i="4"/>
  <c r="AH133" i="4" s="1"/>
  <c r="P134" i="4"/>
  <c r="AC134" i="4"/>
  <c r="AE134" i="4"/>
  <c r="AH134" i="4" s="1"/>
  <c r="AE6" i="4"/>
  <c r="AH6" i="4" s="1"/>
  <c r="AC6" i="4"/>
  <c r="AE5" i="4"/>
  <c r="AH5" i="4" s="1"/>
  <c r="AC5" i="4"/>
  <c r="Q126" i="4" l="1"/>
  <c r="P129" i="4"/>
  <c r="Q129" i="4" s="1"/>
  <c r="P37" i="4"/>
  <c r="R133" i="4"/>
  <c r="S133" i="4" s="1"/>
  <c r="R123" i="4"/>
  <c r="S123" i="4" s="1"/>
  <c r="Q121" i="4"/>
  <c r="R121" i="4" s="1"/>
  <c r="R119" i="4"/>
  <c r="S119" i="4" s="1"/>
  <c r="R115" i="4"/>
  <c r="S115" i="4" s="1"/>
  <c r="R113" i="4"/>
  <c r="R106" i="4"/>
  <c r="S106" i="4" s="1"/>
  <c r="R103" i="4"/>
  <c r="S103" i="4" s="1"/>
  <c r="R90" i="4"/>
  <c r="S90" i="4" s="1"/>
  <c r="R77" i="4"/>
  <c r="R73" i="4"/>
  <c r="R57" i="4"/>
  <c r="S57" i="4" s="1"/>
  <c r="R54" i="4"/>
  <c r="S54" i="4" s="1"/>
  <c r="R43" i="4"/>
  <c r="R28" i="4"/>
  <c r="S28" i="4" s="1"/>
  <c r="R120" i="4"/>
  <c r="S120" i="4" s="1"/>
  <c r="R82" i="4"/>
  <c r="S82" i="4" s="1"/>
  <c r="R63" i="4"/>
  <c r="R25" i="4"/>
  <c r="S25" i="4" s="1"/>
  <c r="R130" i="4"/>
  <c r="S130" i="4" s="1"/>
  <c r="Q124" i="4"/>
  <c r="R124" i="4" s="1"/>
  <c r="R122" i="4"/>
  <c r="S122" i="4" s="1"/>
  <c r="R117" i="4"/>
  <c r="R114" i="4"/>
  <c r="S114" i="4" s="1"/>
  <c r="Q110" i="4"/>
  <c r="R110" i="4" s="1"/>
  <c r="R108" i="4"/>
  <c r="S108" i="4" s="1"/>
  <c r="R105" i="4"/>
  <c r="S105" i="4" s="1"/>
  <c r="R101" i="4"/>
  <c r="S101" i="4" s="1"/>
  <c r="R94" i="4"/>
  <c r="S94" i="4" s="1"/>
  <c r="R89" i="4"/>
  <c r="S89" i="4" s="1"/>
  <c r="R85" i="4"/>
  <c r="R80" i="4"/>
  <c r="S80" i="4" s="1"/>
  <c r="R76" i="4"/>
  <c r="R62" i="4"/>
  <c r="S62" i="4" s="1"/>
  <c r="R59" i="4"/>
  <c r="S59" i="4" s="1"/>
  <c r="R53" i="4"/>
  <c r="S53" i="4" s="1"/>
  <c r="R48" i="4"/>
  <c r="S48" i="4" s="1"/>
  <c r="R39" i="4"/>
  <c r="S39" i="4" s="1"/>
  <c r="R132" i="4"/>
  <c r="S132" i="4" s="1"/>
  <c r="R126" i="4"/>
  <c r="S126" i="4" s="1"/>
  <c r="R109" i="4"/>
  <c r="S109" i="4" s="1"/>
  <c r="R19" i="4"/>
  <c r="R7" i="4"/>
  <c r="S7" i="4" s="1"/>
  <c r="R24" i="4"/>
  <c r="S24" i="4" s="1"/>
  <c r="R72" i="4"/>
  <c r="R67" i="4"/>
  <c r="S67" i="4" s="1"/>
  <c r="Q69" i="4"/>
  <c r="R69" i="4" s="1"/>
  <c r="R68" i="4"/>
  <c r="S68" i="4" s="1"/>
  <c r="R34" i="4"/>
  <c r="S34" i="4" s="1"/>
  <c r="R30" i="4"/>
  <c r="AI76" i="4"/>
  <c r="AI114" i="4"/>
  <c r="AI105" i="4"/>
  <c r="AI99" i="4"/>
  <c r="AI130" i="4"/>
  <c r="AI123" i="4"/>
  <c r="AI57" i="4"/>
  <c r="AI34" i="4"/>
  <c r="Q14" i="4"/>
  <c r="AI14" i="4"/>
  <c r="AI85" i="4"/>
  <c r="AI67" i="4"/>
  <c r="Q131" i="4"/>
  <c r="AI131" i="4"/>
  <c r="Q118" i="4"/>
  <c r="AI118" i="4"/>
  <c r="Q111" i="4"/>
  <c r="AI111" i="4"/>
  <c r="AI43" i="4"/>
  <c r="AI30" i="4"/>
  <c r="AI24" i="4"/>
  <c r="AI7" i="4"/>
  <c r="AI89" i="4"/>
  <c r="AI72" i="4"/>
  <c r="AI53" i="4"/>
  <c r="AI115" i="4"/>
  <c r="AI106" i="4"/>
  <c r="AI119" i="4"/>
  <c r="AI94" i="4"/>
  <c r="AI48" i="4"/>
  <c r="AI39" i="4"/>
  <c r="AI28" i="4"/>
  <c r="AI19" i="4"/>
  <c r="AI133" i="4"/>
  <c r="AI122" i="4"/>
  <c r="AI109" i="4"/>
  <c r="AI101" i="4"/>
  <c r="AI80" i="4"/>
  <c r="AI62" i="4"/>
  <c r="Q116" i="4"/>
  <c r="AI116" i="4"/>
  <c r="Q107" i="4"/>
  <c r="AI107" i="4"/>
  <c r="Q134" i="4"/>
  <c r="AI134" i="4"/>
  <c r="Q125" i="4"/>
  <c r="AI125" i="4"/>
  <c r="Q112" i="4"/>
  <c r="AI112" i="4"/>
  <c r="Q102" i="4"/>
  <c r="AI102" i="4"/>
  <c r="AI117" i="4"/>
  <c r="AI113" i="4"/>
  <c r="AI108" i="4"/>
  <c r="AI103" i="4"/>
  <c r="Q99" i="4"/>
  <c r="Q79" i="4"/>
  <c r="AI79" i="4"/>
  <c r="Q78" i="4"/>
  <c r="AI78" i="4"/>
  <c r="Q71" i="4"/>
  <c r="AI71" i="4"/>
  <c r="Q70" i="4"/>
  <c r="AI70" i="4"/>
  <c r="Q61" i="4"/>
  <c r="AI61" i="4"/>
  <c r="Q60" i="4"/>
  <c r="AI60" i="4"/>
  <c r="Q51" i="4"/>
  <c r="AI51" i="4"/>
  <c r="Q50" i="4"/>
  <c r="AI50" i="4"/>
  <c r="Q47" i="4"/>
  <c r="R47" i="4" s="1"/>
  <c r="AI47" i="4"/>
  <c r="Q45" i="4"/>
  <c r="AI45" i="4"/>
  <c r="Q42" i="4"/>
  <c r="AI42" i="4"/>
  <c r="Q38" i="4"/>
  <c r="AI38" i="4"/>
  <c r="Q36" i="4"/>
  <c r="AI36" i="4"/>
  <c r="Q11" i="4"/>
  <c r="AI11" i="4"/>
  <c r="Q96" i="4"/>
  <c r="AI96" i="4"/>
  <c r="Q31" i="4"/>
  <c r="AI31" i="4"/>
  <c r="Q88" i="4"/>
  <c r="AI88" i="4"/>
  <c r="Q87" i="4"/>
  <c r="AI87" i="4"/>
  <c r="Q84" i="4"/>
  <c r="AI84" i="4"/>
  <c r="Q83" i="4"/>
  <c r="AI83" i="4"/>
  <c r="Q75" i="4"/>
  <c r="AI75" i="4"/>
  <c r="Q74" i="4"/>
  <c r="AI74" i="4"/>
  <c r="Q65" i="4"/>
  <c r="AI65" i="4"/>
  <c r="Q64" i="4"/>
  <c r="AI64" i="4"/>
  <c r="Q56" i="4"/>
  <c r="AI56" i="4"/>
  <c r="Q55" i="4"/>
  <c r="AI55" i="4"/>
  <c r="Q33" i="4"/>
  <c r="AI33" i="4"/>
  <c r="Q32" i="4"/>
  <c r="AI32" i="4"/>
  <c r="Q27" i="4"/>
  <c r="AI27" i="4"/>
  <c r="Q26" i="4"/>
  <c r="AI26" i="4"/>
  <c r="Q22" i="4"/>
  <c r="AI22" i="4"/>
  <c r="Q21" i="4"/>
  <c r="AI21" i="4"/>
  <c r="Q15" i="4"/>
  <c r="AI15" i="4"/>
  <c r="Q8" i="4"/>
  <c r="AI8" i="4"/>
  <c r="Q97" i="4"/>
  <c r="AI97" i="4"/>
  <c r="Q86" i="4"/>
  <c r="AI86" i="4"/>
  <c r="AI25" i="4"/>
  <c r="Q20" i="4"/>
  <c r="AI20" i="4"/>
  <c r="Q13" i="4"/>
  <c r="AI13" i="4"/>
  <c r="Q12" i="4"/>
  <c r="AI12" i="4"/>
  <c r="AI132" i="4"/>
  <c r="AI126" i="4"/>
  <c r="AI120" i="4"/>
  <c r="Q100" i="4"/>
  <c r="AI100" i="4"/>
  <c r="Q93" i="4"/>
  <c r="AI93" i="4"/>
  <c r="Q92" i="4"/>
  <c r="AI92" i="4"/>
  <c r="Q49" i="4"/>
  <c r="AI49" i="4"/>
  <c r="Q44" i="4"/>
  <c r="AI44" i="4"/>
  <c r="Q41" i="4"/>
  <c r="AI41" i="4"/>
  <c r="Q35" i="4"/>
  <c r="AI35" i="4"/>
  <c r="Q17" i="4"/>
  <c r="AI17" i="4"/>
  <c r="Q16" i="4"/>
  <c r="AI16" i="4"/>
  <c r="Q10" i="4"/>
  <c r="AI10" i="4"/>
  <c r="Q9" i="4"/>
  <c r="AI9" i="4"/>
  <c r="AI90" i="4"/>
  <c r="AI82" i="4"/>
  <c r="AI77" i="4"/>
  <c r="AI73" i="4"/>
  <c r="AI68" i="4"/>
  <c r="AI63" i="4"/>
  <c r="AI59" i="4"/>
  <c r="AI54" i="4"/>
  <c r="AI5" i="4"/>
  <c r="Q5" i="4"/>
  <c r="AI6" i="4"/>
  <c r="Q6" i="4"/>
  <c r="N8" i="3"/>
  <c r="P8" i="3" s="1"/>
  <c r="AD8" i="3"/>
  <c r="AF8" i="3"/>
  <c r="AI8" i="3" s="1"/>
  <c r="N9" i="3"/>
  <c r="P9" i="3" s="1"/>
  <c r="AD9" i="3"/>
  <c r="AF9" i="3"/>
  <c r="AI9" i="3" s="1"/>
  <c r="N10" i="3"/>
  <c r="P10" i="3" s="1"/>
  <c r="Q10" i="3" s="1"/>
  <c r="AD10" i="3"/>
  <c r="AF10" i="3"/>
  <c r="AI10" i="3" s="1"/>
  <c r="N11" i="3"/>
  <c r="P11" i="3" s="1"/>
  <c r="AD11" i="3"/>
  <c r="AF11" i="3"/>
  <c r="AI11" i="3" s="1"/>
  <c r="N12" i="3"/>
  <c r="P12" i="3" s="1"/>
  <c r="AD12" i="3"/>
  <c r="AF12" i="3"/>
  <c r="AI12" i="3" s="1"/>
  <c r="N13" i="3"/>
  <c r="P13" i="3" s="1"/>
  <c r="AD13" i="3"/>
  <c r="AF13" i="3"/>
  <c r="AI13" i="3" s="1"/>
  <c r="N14" i="3"/>
  <c r="P14" i="3" s="1"/>
  <c r="AD14" i="3"/>
  <c r="AF14" i="3"/>
  <c r="AI14" i="3" s="1"/>
  <c r="N16" i="3"/>
  <c r="P16" i="3" s="1"/>
  <c r="Q16" i="3" s="1"/>
  <c r="AD16" i="3"/>
  <c r="AF16" i="3"/>
  <c r="AI16" i="3" s="1"/>
  <c r="N17" i="3"/>
  <c r="P17" i="3" s="1"/>
  <c r="AD17" i="3"/>
  <c r="AF17" i="3"/>
  <c r="AI17" i="3" s="1"/>
  <c r="N18" i="3"/>
  <c r="P18" i="3" s="1"/>
  <c r="AD18" i="3"/>
  <c r="AF18" i="3"/>
  <c r="AI18" i="3" s="1"/>
  <c r="N19" i="3"/>
  <c r="P19" i="3" s="1"/>
  <c r="Q19" i="3" s="1"/>
  <c r="AD19" i="3"/>
  <c r="AF19" i="3"/>
  <c r="AI19" i="3" s="1"/>
  <c r="N20" i="3"/>
  <c r="P20" i="3" s="1"/>
  <c r="P22" i="3" s="1"/>
  <c r="Q22" i="3" s="1"/>
  <c r="AD20" i="3"/>
  <c r="AF20" i="3"/>
  <c r="AI20" i="3" s="1"/>
  <c r="N23" i="3"/>
  <c r="P23" i="3" s="1"/>
  <c r="AD23" i="3"/>
  <c r="AF23" i="3"/>
  <c r="AI23" i="3" s="1"/>
  <c r="N24" i="3"/>
  <c r="P24" i="3" s="1"/>
  <c r="AD24" i="3"/>
  <c r="AF24" i="3"/>
  <c r="AI24" i="3" s="1"/>
  <c r="N27" i="3"/>
  <c r="P27" i="3" s="1"/>
  <c r="AD27" i="3"/>
  <c r="AF27" i="3"/>
  <c r="AI27" i="3" s="1"/>
  <c r="N28" i="3"/>
  <c r="P28" i="3" s="1"/>
  <c r="AD28" i="3"/>
  <c r="AF28" i="3"/>
  <c r="AI28" i="3" s="1"/>
  <c r="N29" i="3"/>
  <c r="P29" i="3" s="1"/>
  <c r="Q29" i="3" s="1"/>
  <c r="AD29" i="3"/>
  <c r="AF29" i="3"/>
  <c r="AI29" i="3" s="1"/>
  <c r="N30" i="3"/>
  <c r="P30" i="3" s="1"/>
  <c r="AD30" i="3"/>
  <c r="AF30" i="3"/>
  <c r="AI30" i="3" s="1"/>
  <c r="N31" i="3"/>
  <c r="P31" i="3" s="1"/>
  <c r="AD31" i="3"/>
  <c r="AF31" i="3"/>
  <c r="AI31" i="3" s="1"/>
  <c r="N32" i="3"/>
  <c r="P32" i="3" s="1"/>
  <c r="AD32" i="3"/>
  <c r="AF32" i="3"/>
  <c r="AI32" i="3" s="1"/>
  <c r="N33" i="3"/>
  <c r="P33" i="3" s="1"/>
  <c r="Q33" i="3" s="1"/>
  <c r="AD33" i="3"/>
  <c r="AF33" i="3"/>
  <c r="AI33" i="3" s="1"/>
  <c r="N34" i="3"/>
  <c r="P34" i="3" s="1"/>
  <c r="AD34" i="3"/>
  <c r="AF34" i="3"/>
  <c r="AI34" i="3" s="1"/>
  <c r="N36" i="3"/>
  <c r="P36" i="3" s="1"/>
  <c r="AD36" i="3"/>
  <c r="AF36" i="3"/>
  <c r="AI36" i="3" s="1"/>
  <c r="N37" i="3"/>
  <c r="P37" i="3" s="1"/>
  <c r="Q37" i="3" s="1"/>
  <c r="AD37" i="3"/>
  <c r="AF37" i="3"/>
  <c r="AI37" i="3" s="1"/>
  <c r="N38" i="3"/>
  <c r="P38" i="3" s="1"/>
  <c r="Q38" i="3" s="1"/>
  <c r="AD38" i="3"/>
  <c r="AF38" i="3"/>
  <c r="AI38" i="3" s="1"/>
  <c r="N39" i="3"/>
  <c r="P39" i="3" s="1"/>
  <c r="AD39" i="3"/>
  <c r="AF39" i="3"/>
  <c r="AI39" i="3" s="1"/>
  <c r="N41" i="3"/>
  <c r="P41" i="3" s="1"/>
  <c r="AD41" i="3"/>
  <c r="AF41" i="3"/>
  <c r="AI41" i="3" s="1"/>
  <c r="N42" i="3"/>
  <c r="P42" i="3" s="1"/>
  <c r="Q42" i="3" s="1"/>
  <c r="AD42" i="3"/>
  <c r="AF42" i="3"/>
  <c r="AI42" i="3" s="1"/>
  <c r="N43" i="3"/>
  <c r="P43" i="3" s="1"/>
  <c r="Q43" i="3" s="1"/>
  <c r="AD43" i="3"/>
  <c r="AF43" i="3"/>
  <c r="AI43" i="3" s="1"/>
  <c r="N44" i="3"/>
  <c r="P44" i="3" s="1"/>
  <c r="AD44" i="3"/>
  <c r="AF44" i="3"/>
  <c r="AI44" i="3" s="1"/>
  <c r="N45" i="3"/>
  <c r="P45" i="3" s="1"/>
  <c r="AD45" i="3"/>
  <c r="AF45" i="3"/>
  <c r="AI45" i="3" s="1"/>
  <c r="N46" i="3"/>
  <c r="P46" i="3" s="1"/>
  <c r="Q46" i="3" s="1"/>
  <c r="AD46" i="3"/>
  <c r="AF46" i="3"/>
  <c r="AI46" i="3" s="1"/>
  <c r="AF7" i="3"/>
  <c r="AI7" i="3" s="1"/>
  <c r="AD7" i="3"/>
  <c r="N7" i="3"/>
  <c r="P7" i="3" s="1"/>
  <c r="AF6" i="3"/>
  <c r="AI6" i="3" s="1"/>
  <c r="AD6" i="3"/>
  <c r="N6" i="3"/>
  <c r="P6" i="3" s="1"/>
  <c r="AF5" i="3"/>
  <c r="AI5" i="3" s="1"/>
  <c r="AD5" i="3"/>
  <c r="N5" i="3"/>
  <c r="P5" i="3" s="1"/>
  <c r="O19" i="2"/>
  <c r="Q19" i="2" s="1"/>
  <c r="R19" i="2" s="1"/>
  <c r="S19" i="2" s="1"/>
  <c r="O11" i="2"/>
  <c r="Q11" i="2" s="1"/>
  <c r="O13" i="2"/>
  <c r="Q13" i="2" s="1"/>
  <c r="R13" i="2" s="1"/>
  <c r="S13" i="2" s="1"/>
  <c r="O14" i="2"/>
  <c r="Q14" i="2" s="1"/>
  <c r="O15" i="2"/>
  <c r="Q15" i="2" s="1"/>
  <c r="R15" i="2" s="1"/>
  <c r="S15" i="2" s="1"/>
  <c r="O16" i="2"/>
  <c r="Q16" i="2" s="1"/>
  <c r="R16" i="2" s="1"/>
  <c r="S16" i="2" s="1"/>
  <c r="O17" i="2"/>
  <c r="Q17" i="2" s="1"/>
  <c r="R17" i="2" s="1"/>
  <c r="S17" i="2" s="1"/>
  <c r="O18" i="2"/>
  <c r="Q18" i="2" s="1"/>
  <c r="O20" i="2"/>
  <c r="Q20" i="2" s="1"/>
  <c r="R20" i="2" s="1"/>
  <c r="S20" i="2" s="1"/>
  <c r="O21" i="2"/>
  <c r="Q21" i="2" s="1"/>
  <c r="R21" i="2" s="1"/>
  <c r="S21" i="2" s="1"/>
  <c r="O22" i="2"/>
  <c r="Q22" i="2" s="1"/>
  <c r="O23" i="2"/>
  <c r="Q23" i="2" s="1"/>
  <c r="R23" i="2" s="1"/>
  <c r="S23" i="2" s="1"/>
  <c r="O24" i="2"/>
  <c r="Q24" i="2" s="1"/>
  <c r="R24" i="2" s="1"/>
  <c r="S24" i="2" s="1"/>
  <c r="O25" i="2"/>
  <c r="Q25" i="2" s="1"/>
  <c r="R25" i="2" s="1"/>
  <c r="S25" i="2" s="1"/>
  <c r="O26" i="2"/>
  <c r="Q26" i="2" s="1"/>
  <c r="R26" i="2" s="1"/>
  <c r="O27" i="2"/>
  <c r="Q27" i="2" s="1"/>
  <c r="R27" i="2" s="1"/>
  <c r="S27" i="2" s="1"/>
  <c r="O28" i="2"/>
  <c r="Q28" i="2" s="1"/>
  <c r="R28" i="2" s="1"/>
  <c r="S28" i="2" s="1"/>
  <c r="O29" i="2"/>
  <c r="Q29" i="2" s="1"/>
  <c r="O35" i="2"/>
  <c r="Q35" i="2" s="1"/>
  <c r="O36" i="2"/>
  <c r="Q36" i="2" s="1"/>
  <c r="R36" i="2" s="1"/>
  <c r="O8" i="2"/>
  <c r="Q8" i="2" s="1"/>
  <c r="AD8" i="2"/>
  <c r="AF8" i="2"/>
  <c r="AI8" i="2" s="1"/>
  <c r="O9" i="2"/>
  <c r="Q9" i="2" s="1"/>
  <c r="R9" i="2" s="1"/>
  <c r="AD9" i="2"/>
  <c r="AF9" i="2"/>
  <c r="AI9" i="2" s="1"/>
  <c r="AD11" i="2"/>
  <c r="AF11" i="2"/>
  <c r="AI11" i="2" s="1"/>
  <c r="AD13" i="2"/>
  <c r="AF13" i="2"/>
  <c r="AI13" i="2" s="1"/>
  <c r="AD14" i="2"/>
  <c r="AF14" i="2"/>
  <c r="AI14" i="2" s="1"/>
  <c r="AD15" i="2"/>
  <c r="AF15" i="2"/>
  <c r="AI15" i="2" s="1"/>
  <c r="AD16" i="2"/>
  <c r="AF16" i="2"/>
  <c r="AI16" i="2" s="1"/>
  <c r="AD17" i="2"/>
  <c r="AF17" i="2"/>
  <c r="AI17" i="2" s="1"/>
  <c r="AD18" i="2"/>
  <c r="AF18" i="2"/>
  <c r="AI18" i="2" s="1"/>
  <c r="AD19" i="2"/>
  <c r="AF19" i="2"/>
  <c r="AI19" i="2" s="1"/>
  <c r="AD20" i="2"/>
  <c r="AF20" i="2"/>
  <c r="AI20" i="2" s="1"/>
  <c r="AD21" i="2"/>
  <c r="AF21" i="2"/>
  <c r="AI21" i="2" s="1"/>
  <c r="AD22" i="2"/>
  <c r="AF22" i="2"/>
  <c r="AI22" i="2" s="1"/>
  <c r="AD23" i="2"/>
  <c r="AF23" i="2"/>
  <c r="AI23" i="2" s="1"/>
  <c r="AD24" i="2"/>
  <c r="AF24" i="2"/>
  <c r="AI24" i="2" s="1"/>
  <c r="AD25" i="2"/>
  <c r="AF25" i="2"/>
  <c r="AI25" i="2" s="1"/>
  <c r="AD26" i="2"/>
  <c r="AF26" i="2"/>
  <c r="AI26" i="2" s="1"/>
  <c r="AD27" i="2"/>
  <c r="AF27" i="2"/>
  <c r="AI27" i="2" s="1"/>
  <c r="AD28" i="2"/>
  <c r="AF28" i="2"/>
  <c r="AI28" i="2" s="1"/>
  <c r="AD29" i="2"/>
  <c r="AF29" i="2"/>
  <c r="AI29" i="2" s="1"/>
  <c r="AD35" i="2"/>
  <c r="AF35" i="2"/>
  <c r="AI35" i="2" s="1"/>
  <c r="AD36" i="2"/>
  <c r="AF36" i="2"/>
  <c r="AI36" i="2" s="1"/>
  <c r="AF6" i="2"/>
  <c r="AI6" i="2" s="1"/>
  <c r="AD6" i="2"/>
  <c r="O6" i="2"/>
  <c r="Q6" i="2" s="1"/>
  <c r="AF5" i="2"/>
  <c r="AI5" i="2" s="1"/>
  <c r="AD5" i="2"/>
  <c r="O5" i="2"/>
  <c r="Q5" i="2" s="1"/>
  <c r="Q24" i="3" l="1"/>
  <c r="R24" i="3" s="1"/>
  <c r="S24" i="3" s="1"/>
  <c r="P26" i="3"/>
  <c r="Q26" i="3" s="1"/>
  <c r="R26" i="3" s="1"/>
  <c r="S26" i="3" s="1"/>
  <c r="R22" i="3"/>
  <c r="S22" i="3" s="1"/>
  <c r="R129" i="4"/>
  <c r="S129" i="4" s="1"/>
  <c r="R22" i="2"/>
  <c r="S22" i="2" s="1"/>
  <c r="AJ22" i="2"/>
  <c r="S36" i="2"/>
  <c r="T36" i="2" s="1"/>
  <c r="S9" i="2"/>
  <c r="T9" i="2" s="1"/>
  <c r="AJ35" i="2"/>
  <c r="S26" i="2"/>
  <c r="T26" i="2" s="1"/>
  <c r="R46" i="3"/>
  <c r="R43" i="3"/>
  <c r="S43" i="3" s="1"/>
  <c r="R38" i="3"/>
  <c r="S38" i="3" s="1"/>
  <c r="R33" i="3"/>
  <c r="S33" i="3" s="1"/>
  <c r="R19" i="3"/>
  <c r="S19" i="3" s="1"/>
  <c r="R16" i="3"/>
  <c r="S16" i="3" s="1"/>
  <c r="R10" i="3"/>
  <c r="S10" i="3" s="1"/>
  <c r="R42" i="3"/>
  <c r="S42" i="3" s="1"/>
  <c r="R37" i="3"/>
  <c r="S37" i="3" s="1"/>
  <c r="R29" i="3"/>
  <c r="S29" i="3" s="1"/>
  <c r="R6" i="4"/>
  <c r="S6" i="4" s="1"/>
  <c r="R5" i="4"/>
  <c r="S5" i="4" s="1"/>
  <c r="R9" i="4"/>
  <c r="S9" i="4" s="1"/>
  <c r="R10" i="4"/>
  <c r="S10" i="4" s="1"/>
  <c r="Q18" i="4"/>
  <c r="R18" i="4" s="1"/>
  <c r="R16" i="4"/>
  <c r="S16" i="4" s="1"/>
  <c r="R17" i="4"/>
  <c r="S17" i="4" s="1"/>
  <c r="R41" i="4"/>
  <c r="S41" i="4" s="1"/>
  <c r="Q46" i="4"/>
  <c r="R46" i="4" s="1"/>
  <c r="R44" i="4"/>
  <c r="S44" i="4" s="1"/>
  <c r="R49" i="4"/>
  <c r="S49" i="4" s="1"/>
  <c r="Q95" i="4"/>
  <c r="R95" i="4" s="1"/>
  <c r="R92" i="4"/>
  <c r="S92" i="4" s="1"/>
  <c r="R93" i="4"/>
  <c r="S93" i="4" s="1"/>
  <c r="R100" i="4"/>
  <c r="S100" i="4" s="1"/>
  <c r="R86" i="4"/>
  <c r="S86" i="4" s="1"/>
  <c r="R97" i="4"/>
  <c r="S97" i="4" s="1"/>
  <c r="R15" i="4"/>
  <c r="Q23" i="4"/>
  <c r="R23" i="4" s="1"/>
  <c r="R21" i="4"/>
  <c r="S21" i="4" s="1"/>
  <c r="R22" i="4"/>
  <c r="S22" i="4" s="1"/>
  <c r="R26" i="4"/>
  <c r="Q29" i="4"/>
  <c r="R29" i="4" s="1"/>
  <c r="R27" i="4"/>
  <c r="S27" i="4" s="1"/>
  <c r="R55" i="4"/>
  <c r="S55" i="4" s="1"/>
  <c r="Q58" i="4"/>
  <c r="R58" i="4" s="1"/>
  <c r="R56" i="4"/>
  <c r="S56" i="4" s="1"/>
  <c r="Q66" i="4"/>
  <c r="R66" i="4" s="1"/>
  <c r="R64" i="4"/>
  <c r="S64" i="4" s="1"/>
  <c r="R65" i="4"/>
  <c r="S65" i="4" s="1"/>
  <c r="R74" i="4"/>
  <c r="S74" i="4" s="1"/>
  <c r="R75" i="4"/>
  <c r="S75" i="4" s="1"/>
  <c r="R83" i="4"/>
  <c r="S83" i="4" s="1"/>
  <c r="R84" i="4"/>
  <c r="S84" i="4" s="1"/>
  <c r="Q91" i="4"/>
  <c r="R91" i="4" s="1"/>
  <c r="R87" i="4"/>
  <c r="S87" i="4" s="1"/>
  <c r="R88" i="4"/>
  <c r="S88" i="4" s="1"/>
  <c r="Q98" i="4"/>
  <c r="R98" i="4" s="1"/>
  <c r="R96" i="4"/>
  <c r="S96" i="4" s="1"/>
  <c r="R11" i="4"/>
  <c r="S11" i="4" s="1"/>
  <c r="Q40" i="4"/>
  <c r="R40" i="4" s="1"/>
  <c r="R38" i="4"/>
  <c r="S38" i="4" s="1"/>
  <c r="S40" i="4" s="1"/>
  <c r="R42" i="4"/>
  <c r="S42" i="4" s="1"/>
  <c r="R45" i="4"/>
  <c r="S45" i="4" s="1"/>
  <c r="Q52" i="4"/>
  <c r="R52" i="4" s="1"/>
  <c r="R50" i="4"/>
  <c r="S50" i="4" s="1"/>
  <c r="R51" i="4"/>
  <c r="S51" i="4" s="1"/>
  <c r="R60" i="4"/>
  <c r="S60" i="4" s="1"/>
  <c r="R61" i="4"/>
  <c r="S61" i="4" s="1"/>
  <c r="R70" i="4"/>
  <c r="S70" i="4" s="1"/>
  <c r="R71" i="4"/>
  <c r="S71" i="4" s="1"/>
  <c r="R78" i="4"/>
  <c r="S78" i="4" s="1"/>
  <c r="Q81" i="4"/>
  <c r="R81" i="4" s="1"/>
  <c r="R79" i="4"/>
  <c r="S79" i="4" s="1"/>
  <c r="R111" i="4"/>
  <c r="S111" i="4" s="1"/>
  <c r="R118" i="4"/>
  <c r="S118" i="4" s="1"/>
  <c r="R131" i="4"/>
  <c r="S131" i="4" s="1"/>
  <c r="R14" i="4"/>
  <c r="S14" i="4" s="1"/>
  <c r="R12" i="4"/>
  <c r="S12" i="4" s="1"/>
  <c r="R13" i="4"/>
  <c r="S13" i="4" s="1"/>
  <c r="R20" i="4"/>
  <c r="S20" i="4" s="1"/>
  <c r="R99" i="4"/>
  <c r="S99" i="4" s="1"/>
  <c r="Q104" i="4"/>
  <c r="R104" i="4" s="1"/>
  <c r="R102" i="4"/>
  <c r="S102" i="4" s="1"/>
  <c r="R112" i="4"/>
  <c r="S112" i="4" s="1"/>
  <c r="R125" i="4"/>
  <c r="S125" i="4" s="1"/>
  <c r="R134" i="4"/>
  <c r="S134" i="4" s="1"/>
  <c r="R107" i="4"/>
  <c r="S107" i="4" s="1"/>
  <c r="R116" i="4"/>
  <c r="S116" i="4" s="1"/>
  <c r="R36" i="4"/>
  <c r="S36" i="4" s="1"/>
  <c r="Q37" i="4"/>
  <c r="R37" i="4" s="1"/>
  <c r="R35" i="4"/>
  <c r="S35" i="4" s="1"/>
  <c r="S37" i="4" s="1"/>
  <c r="R33" i="4"/>
  <c r="S33" i="4" s="1"/>
  <c r="R32" i="4"/>
  <c r="R31" i="4"/>
  <c r="S31" i="4" s="1"/>
  <c r="R8" i="4"/>
  <c r="S8" i="4" s="1"/>
  <c r="Q14" i="3"/>
  <c r="AJ14" i="3"/>
  <c r="AJ6" i="3"/>
  <c r="AJ43" i="3"/>
  <c r="AJ42" i="3"/>
  <c r="AJ38" i="3"/>
  <c r="AJ33" i="3"/>
  <c r="AJ24" i="3"/>
  <c r="AJ19" i="3"/>
  <c r="AJ16" i="3"/>
  <c r="Q30" i="3"/>
  <c r="AJ30" i="3"/>
  <c r="Q11" i="3"/>
  <c r="AJ11" i="3"/>
  <c r="Q41" i="3"/>
  <c r="AJ41" i="3"/>
  <c r="Q32" i="3"/>
  <c r="AJ32" i="3"/>
  <c r="Q23" i="3"/>
  <c r="AJ23" i="3"/>
  <c r="Q18" i="3"/>
  <c r="AJ18" i="3"/>
  <c r="Q13" i="3"/>
  <c r="AJ13" i="3"/>
  <c r="Q45" i="3"/>
  <c r="AJ45" i="3"/>
  <c r="Q34" i="3"/>
  <c r="Q35" i="3" s="1"/>
  <c r="AJ34" i="3"/>
  <c r="Q27" i="3"/>
  <c r="AJ27" i="3"/>
  <c r="Q8" i="3"/>
  <c r="AJ8" i="3"/>
  <c r="AJ46" i="3"/>
  <c r="Q39" i="3"/>
  <c r="AJ39" i="3"/>
  <c r="AJ37" i="3"/>
  <c r="Q31" i="3"/>
  <c r="AJ31" i="3"/>
  <c r="AJ29" i="3"/>
  <c r="Q20" i="3"/>
  <c r="AJ20" i="3"/>
  <c r="Q17" i="3"/>
  <c r="AJ17" i="3"/>
  <c r="Q12" i="3"/>
  <c r="AJ12" i="3"/>
  <c r="AJ10" i="3"/>
  <c r="Q44" i="3"/>
  <c r="AJ44" i="3"/>
  <c r="Q36" i="3"/>
  <c r="AJ36" i="3"/>
  <c r="Q28" i="3"/>
  <c r="AJ28" i="3"/>
  <c r="Q9" i="3"/>
  <c r="AJ9" i="3"/>
  <c r="AJ5" i="3"/>
  <c r="Q5" i="3"/>
  <c r="AJ7" i="3"/>
  <c r="Q7" i="3"/>
  <c r="Q6" i="3"/>
  <c r="R11" i="2"/>
  <c r="AJ11" i="2"/>
  <c r="R18" i="2"/>
  <c r="AJ18" i="2"/>
  <c r="AJ26" i="2"/>
  <c r="AJ23" i="2"/>
  <c r="AJ15" i="2"/>
  <c r="R14" i="2"/>
  <c r="AJ14" i="2"/>
  <c r="AJ19" i="2"/>
  <c r="R29" i="2"/>
  <c r="S29" i="2" s="1"/>
  <c r="AJ29" i="2"/>
  <c r="R35" i="2"/>
  <c r="AJ9" i="2"/>
  <c r="AJ28" i="2"/>
  <c r="AJ27" i="2"/>
  <c r="AJ21" i="2"/>
  <c r="AJ20" i="2"/>
  <c r="AJ13" i="2"/>
  <c r="AJ36" i="2"/>
  <c r="AJ25" i="2"/>
  <c r="AJ24" i="2"/>
  <c r="AJ17" i="2"/>
  <c r="AJ16" i="2"/>
  <c r="R8" i="2"/>
  <c r="AJ8" i="2"/>
  <c r="AJ6" i="2"/>
  <c r="R6" i="2"/>
  <c r="AJ5" i="2"/>
  <c r="R5" i="2"/>
  <c r="N35" i="1"/>
  <c r="P35" i="1" s="1"/>
  <c r="N36" i="1"/>
  <c r="P36" i="1" s="1"/>
  <c r="Q36" i="1" s="1"/>
  <c r="N37" i="1"/>
  <c r="P37" i="1" s="1"/>
  <c r="Q37" i="1" s="1"/>
  <c r="N38" i="1"/>
  <c r="P38" i="1" s="1"/>
  <c r="Q38" i="1" s="1"/>
  <c r="AC35" i="1"/>
  <c r="AE35" i="1"/>
  <c r="AH35" i="1" s="1"/>
  <c r="AC36" i="1"/>
  <c r="AE36" i="1"/>
  <c r="AH36" i="1" s="1"/>
  <c r="AC37" i="1"/>
  <c r="AE37" i="1"/>
  <c r="AH37" i="1" s="1"/>
  <c r="AC38" i="1"/>
  <c r="AE38" i="1"/>
  <c r="AH38" i="1" s="1"/>
  <c r="R10" i="2" l="1"/>
  <c r="S10" i="2" s="1"/>
  <c r="S8" i="2"/>
  <c r="T8" i="2" s="1"/>
  <c r="T10" i="2" s="1"/>
  <c r="S35" i="2"/>
  <c r="T35" i="2" s="1"/>
  <c r="S11" i="2"/>
  <c r="T11" i="2" s="1"/>
  <c r="R7" i="2"/>
  <c r="S5" i="2"/>
  <c r="S6" i="2"/>
  <c r="T6" i="2" s="1"/>
  <c r="S18" i="2"/>
  <c r="T18" i="2" s="1"/>
  <c r="R7" i="3"/>
  <c r="S7" i="3" s="1"/>
  <c r="R5" i="3"/>
  <c r="S5" i="3" s="1"/>
  <c r="R12" i="3"/>
  <c r="S12" i="3" s="1"/>
  <c r="R17" i="3"/>
  <c r="R20" i="3"/>
  <c r="S20" i="3" s="1"/>
  <c r="R39" i="3"/>
  <c r="S39" i="3" s="1"/>
  <c r="S40" i="3" s="1"/>
  <c r="R6" i="3"/>
  <c r="S6" i="3" s="1"/>
  <c r="R9" i="3"/>
  <c r="S9" i="3" s="1"/>
  <c r="R28" i="3"/>
  <c r="S28" i="3" s="1"/>
  <c r="R36" i="3"/>
  <c r="R44" i="3"/>
  <c r="S44" i="3" s="1"/>
  <c r="R31" i="3"/>
  <c r="S31" i="3" s="1"/>
  <c r="R8" i="3"/>
  <c r="S8" i="3" s="1"/>
  <c r="R27" i="3"/>
  <c r="S27" i="3" s="1"/>
  <c r="R34" i="3"/>
  <c r="S34" i="3" s="1"/>
  <c r="S35" i="3" s="1"/>
  <c r="R45" i="3"/>
  <c r="S45" i="3" s="1"/>
  <c r="Q15" i="3"/>
  <c r="R15" i="3" s="1"/>
  <c r="R13" i="3"/>
  <c r="S13" i="3" s="1"/>
  <c r="R18" i="3"/>
  <c r="S18" i="3" s="1"/>
  <c r="R23" i="3"/>
  <c r="S23" i="3" s="1"/>
  <c r="R32" i="3"/>
  <c r="S32" i="3" s="1"/>
  <c r="R41" i="3"/>
  <c r="S41" i="3" s="1"/>
  <c r="R11" i="3"/>
  <c r="S11" i="3" s="1"/>
  <c r="R30" i="3"/>
  <c r="S30" i="3" s="1"/>
  <c r="R14" i="3"/>
  <c r="S14" i="3" s="1"/>
  <c r="Q40" i="3"/>
  <c r="R40" i="3" s="1"/>
  <c r="R38" i="1"/>
  <c r="S38" i="1" s="1"/>
  <c r="R36" i="1"/>
  <c r="S36" i="1" s="1"/>
  <c r="R37" i="1"/>
  <c r="S37" i="1" s="1"/>
  <c r="P39" i="1"/>
  <c r="S14" i="2"/>
  <c r="S23" i="4"/>
  <c r="S46" i="4"/>
  <c r="S18" i="4"/>
  <c r="S91" i="4"/>
  <c r="S52" i="4"/>
  <c r="S32" i="4"/>
  <c r="Q35" i="1"/>
  <c r="AI35" i="1"/>
  <c r="AI36" i="1"/>
  <c r="AI37" i="1"/>
  <c r="AI38" i="1"/>
  <c r="R35" i="3" l="1"/>
  <c r="S7" i="2"/>
  <c r="T5" i="2"/>
  <c r="T7" i="2" s="1"/>
  <c r="S15" i="3"/>
  <c r="Q39" i="1"/>
  <c r="R39" i="1" s="1"/>
  <c r="R35" i="1"/>
  <c r="S35" i="1" s="1"/>
  <c r="AE43" i="1"/>
  <c r="AH43" i="1" s="1"/>
  <c r="AC43" i="1"/>
  <c r="N43" i="1"/>
  <c r="P43" i="1" s="1"/>
  <c r="AE42" i="1"/>
  <c r="AH42" i="1" s="1"/>
  <c r="AC42" i="1"/>
  <c r="N42" i="1"/>
  <c r="P42" i="1" s="1"/>
  <c r="AE41" i="1"/>
  <c r="AH41" i="1" s="1"/>
  <c r="AC41" i="1"/>
  <c r="N41" i="1"/>
  <c r="P41" i="1" s="1"/>
  <c r="AE40" i="1"/>
  <c r="AH40" i="1" s="1"/>
  <c r="AC40" i="1"/>
  <c r="N40" i="1"/>
  <c r="P40" i="1" s="1"/>
  <c r="AE33" i="1"/>
  <c r="AH33" i="1" s="1"/>
  <c r="AC33" i="1"/>
  <c r="N33" i="1"/>
  <c r="P33" i="1" s="1"/>
  <c r="AE32" i="1"/>
  <c r="AH32" i="1" s="1"/>
  <c r="AC32" i="1"/>
  <c r="N32" i="1"/>
  <c r="P32" i="1" s="1"/>
  <c r="AE31" i="1"/>
  <c r="AH31" i="1" s="1"/>
  <c r="AC31" i="1"/>
  <c r="N31" i="1"/>
  <c r="P31" i="1" s="1"/>
  <c r="AE30" i="1"/>
  <c r="AH30" i="1" s="1"/>
  <c r="AC30" i="1"/>
  <c r="N30" i="1"/>
  <c r="P30" i="1" s="1"/>
  <c r="AE29" i="1"/>
  <c r="AH29" i="1" s="1"/>
  <c r="AC29" i="1"/>
  <c r="N29" i="1"/>
  <c r="P29" i="1" s="1"/>
  <c r="AE28" i="1"/>
  <c r="AH28" i="1" s="1"/>
  <c r="AC28" i="1"/>
  <c r="N28" i="1"/>
  <c r="P28" i="1" s="1"/>
  <c r="AE27" i="1"/>
  <c r="AH27" i="1" s="1"/>
  <c r="AC27" i="1"/>
  <c r="N27" i="1"/>
  <c r="P27" i="1" s="1"/>
  <c r="Q27" i="1" s="1"/>
  <c r="AE26" i="1"/>
  <c r="AH26" i="1" s="1"/>
  <c r="AC26" i="1"/>
  <c r="N26" i="1"/>
  <c r="P26" i="1" s="1"/>
  <c r="AE25" i="1"/>
  <c r="AH25" i="1" s="1"/>
  <c r="AC25" i="1"/>
  <c r="N25" i="1"/>
  <c r="P25" i="1" s="1"/>
  <c r="Q25" i="1" s="1"/>
  <c r="AE23" i="1"/>
  <c r="AH23" i="1" s="1"/>
  <c r="AC23" i="1"/>
  <c r="N23" i="1"/>
  <c r="P23" i="1" s="1"/>
  <c r="AE22" i="1"/>
  <c r="AH22" i="1" s="1"/>
  <c r="AC22" i="1"/>
  <c r="N22" i="1"/>
  <c r="P22" i="1" s="1"/>
  <c r="AE21" i="1"/>
  <c r="AH21" i="1" s="1"/>
  <c r="AC21" i="1"/>
  <c r="N21" i="1"/>
  <c r="P21" i="1" s="1"/>
  <c r="AE19" i="1"/>
  <c r="AH19" i="1" s="1"/>
  <c r="AC19" i="1"/>
  <c r="N19" i="1"/>
  <c r="P19" i="1" s="1"/>
  <c r="AE18" i="1"/>
  <c r="AH18" i="1" s="1"/>
  <c r="AC18" i="1"/>
  <c r="N18" i="1"/>
  <c r="P18" i="1" s="1"/>
  <c r="AE17" i="1"/>
  <c r="AH17" i="1" s="1"/>
  <c r="AC17" i="1"/>
  <c r="N17" i="1"/>
  <c r="P17" i="1" s="1"/>
  <c r="AE16" i="1"/>
  <c r="AH16" i="1" s="1"/>
  <c r="AC16" i="1"/>
  <c r="N16" i="1"/>
  <c r="P16" i="1" s="1"/>
  <c r="AE15" i="1"/>
  <c r="AH15" i="1" s="1"/>
  <c r="AC15" i="1"/>
  <c r="N15" i="1"/>
  <c r="P15" i="1" s="1"/>
  <c r="AE14" i="1"/>
  <c r="AH14" i="1" s="1"/>
  <c r="AC14" i="1"/>
  <c r="N14" i="1"/>
  <c r="P14" i="1" s="1"/>
  <c r="AE13" i="1"/>
  <c r="AH13" i="1" s="1"/>
  <c r="AC13" i="1"/>
  <c r="N13" i="1"/>
  <c r="P13" i="1" s="1"/>
  <c r="AE12" i="1"/>
  <c r="AH12" i="1" s="1"/>
  <c r="AC12" i="1"/>
  <c r="N12" i="1"/>
  <c r="P12" i="1" s="1"/>
  <c r="AE10" i="1"/>
  <c r="AH10" i="1" s="1"/>
  <c r="AC10" i="1"/>
  <c r="N10" i="1"/>
  <c r="P10" i="1" s="1"/>
  <c r="AE9" i="1"/>
  <c r="AH9" i="1" s="1"/>
  <c r="AC9" i="1"/>
  <c r="N9" i="1"/>
  <c r="P9" i="1" s="1"/>
  <c r="AE8" i="1"/>
  <c r="AH8" i="1" s="1"/>
  <c r="AC8" i="1"/>
  <c r="N8" i="1"/>
  <c r="P8" i="1" s="1"/>
  <c r="AE7" i="1"/>
  <c r="AH7" i="1" s="1"/>
  <c r="AC7" i="1"/>
  <c r="N7" i="1"/>
  <c r="P7" i="1" s="1"/>
  <c r="AE6" i="1"/>
  <c r="AH6" i="1" s="1"/>
  <c r="AC6" i="1"/>
  <c r="N6" i="1"/>
  <c r="P6" i="1" s="1"/>
  <c r="AE5" i="1"/>
  <c r="AH5" i="1" s="1"/>
  <c r="AC5" i="1"/>
  <c r="N5" i="1"/>
  <c r="P5" i="1" s="1"/>
  <c r="P11" i="1" l="1"/>
  <c r="P20" i="1"/>
  <c r="P24" i="1"/>
  <c r="P34" i="1"/>
  <c r="Q34" i="1" s="1"/>
  <c r="R34" i="1" s="1"/>
  <c r="R25" i="1"/>
  <c r="S25" i="1" s="1"/>
  <c r="R27" i="1"/>
  <c r="AI9" i="1"/>
  <c r="AI15" i="1"/>
  <c r="AI40" i="1"/>
  <c r="AI42" i="1"/>
  <c r="AI18" i="1"/>
  <c r="AI7" i="1"/>
  <c r="AI13" i="1"/>
  <c r="AI16" i="1"/>
  <c r="AI21" i="1"/>
  <c r="AI22" i="1"/>
  <c r="AI30" i="1"/>
  <c r="AI32" i="1"/>
  <c r="AI5" i="1"/>
  <c r="Q5" i="1"/>
  <c r="AI8" i="1"/>
  <c r="Q8" i="1"/>
  <c r="AI6" i="1"/>
  <c r="Q6" i="1"/>
  <c r="AI10" i="1"/>
  <c r="Q10" i="1"/>
  <c r="AI12" i="1"/>
  <c r="Q12" i="1"/>
  <c r="AI14" i="1"/>
  <c r="Q14" i="1"/>
  <c r="AI17" i="1"/>
  <c r="Q17" i="1"/>
  <c r="AI19" i="1"/>
  <c r="Q19" i="1"/>
  <c r="AI23" i="1"/>
  <c r="Q23" i="1"/>
  <c r="AI25" i="1"/>
  <c r="AI26" i="1"/>
  <c r="Q26" i="1"/>
  <c r="AI27" i="1"/>
  <c r="AI28" i="1"/>
  <c r="Q28" i="1"/>
  <c r="AI29" i="1"/>
  <c r="Q29" i="1"/>
  <c r="AI31" i="1"/>
  <c r="Q31" i="1"/>
  <c r="AI33" i="1"/>
  <c r="Q33" i="1"/>
  <c r="AI41" i="1"/>
  <c r="Q41" i="1"/>
  <c r="AI43" i="1"/>
  <c r="Q43" i="1"/>
  <c r="Q7" i="1"/>
  <c r="Q9" i="1"/>
  <c r="Q13" i="1"/>
  <c r="Q15" i="1"/>
  <c r="Q16" i="1"/>
  <c r="Q18" i="1"/>
  <c r="Q21" i="1"/>
  <c r="Q22" i="1"/>
  <c r="Q30" i="1"/>
  <c r="Q32" i="1"/>
  <c r="Q40" i="1"/>
  <c r="Q42" i="1"/>
  <c r="R42" i="1" l="1"/>
  <c r="Q20" i="1"/>
  <c r="R20" i="1" s="1"/>
  <c r="R18" i="1"/>
  <c r="S18" i="1" s="1"/>
  <c r="R26" i="1"/>
  <c r="R32" i="1"/>
  <c r="S32" i="1" s="1"/>
  <c r="Q24" i="1"/>
  <c r="R24" i="1" s="1"/>
  <c r="R22" i="1"/>
  <c r="S22" i="1" s="1"/>
  <c r="R15" i="1"/>
  <c r="S15" i="1" s="1"/>
  <c r="R7" i="1"/>
  <c r="S7" i="1" s="1"/>
  <c r="R40" i="1"/>
  <c r="R30" i="1"/>
  <c r="R21" i="1"/>
  <c r="S21" i="1" s="1"/>
  <c r="R16" i="1"/>
  <c r="S16" i="1" s="1"/>
  <c r="R13" i="1"/>
  <c r="S13" i="1" s="1"/>
  <c r="R9" i="1"/>
  <c r="S9" i="1" s="1"/>
  <c r="R43" i="1"/>
  <c r="R41" i="1"/>
  <c r="R33" i="1"/>
  <c r="S33" i="1" s="1"/>
  <c r="R31" i="1"/>
  <c r="S31" i="1" s="1"/>
  <c r="R29" i="1"/>
  <c r="R28" i="1"/>
  <c r="R23" i="1"/>
  <c r="S23" i="1" s="1"/>
  <c r="R19" i="1"/>
  <c r="S19" i="1" s="1"/>
  <c r="R17" i="1"/>
  <c r="R14" i="1"/>
  <c r="S14" i="1" s="1"/>
  <c r="R12" i="1"/>
  <c r="S12" i="1" s="1"/>
  <c r="R10" i="1"/>
  <c r="S10" i="1" s="1"/>
  <c r="R6" i="1"/>
  <c r="S6" i="1" s="1"/>
  <c r="Q11" i="1"/>
  <c r="R11" i="1" s="1"/>
  <c r="R8" i="1"/>
  <c r="S8" i="1" s="1"/>
  <c r="R5" i="1"/>
  <c r="S20" i="1" l="1"/>
  <c r="S24" i="1"/>
</calcChain>
</file>

<file path=xl/sharedStrings.xml><?xml version="1.0" encoding="utf-8"?>
<sst xmlns="http://schemas.openxmlformats.org/spreadsheetml/2006/main" count="1579" uniqueCount="504">
  <si>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</si>
  <si>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</si>
  <si>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</si>
  <si>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</si>
  <si>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</si>
  <si>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</si>
  <si>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</si>
  <si>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</si>
  <si>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</si>
  <si>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</si>
  <si>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</si>
  <si>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</si>
  <si>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</si>
  <si>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</si>
  <si>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</si>
  <si>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</si>
  <si>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</si>
  <si>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</si>
  <si>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</si>
  <si>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</si>
  <si>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</si>
  <si>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</si>
  <si>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</si>
  <si>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</si>
  <si>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</si>
  <si>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</si>
  <si>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</si>
  <si>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</si>
  <si>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</si>
  <si>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</si>
  <si>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</si>
  <si>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</si>
  <si>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</si>
  <si>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</si>
  <si>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</si>
  <si>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</si>
  <si>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</si>
  <si>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</si>
  <si>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</si>
  <si>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</si>
  <si>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</si>
  <si>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</si>
  <si>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</si>
  <si>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สปก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</si>
  <si>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อ.วาริชภูมิ </t>
    </r>
  </si>
  <si>
    <t>213</t>
  </si>
  <si>
    <t>77</t>
  </si>
  <si>
    <t>115</t>
  </si>
  <si>
    <t>55</t>
  </si>
  <si>
    <t>56</t>
  </si>
  <si>
    <t>57</t>
  </si>
  <si>
    <t>139</t>
  </si>
  <si>
    <t>47</t>
  </si>
  <si>
    <t>71</t>
  </si>
  <si>
    <t>149</t>
  </si>
  <si>
    <t>20</t>
  </si>
  <si>
    <t>9</t>
  </si>
  <si>
    <t>66</t>
  </si>
  <si>
    <t>191</t>
  </si>
  <si>
    <t>16</t>
  </si>
  <si>
    <t>17</t>
  </si>
  <si>
    <t>76</t>
  </si>
  <si>
    <t>86</t>
  </si>
  <si>
    <t>79</t>
  </si>
  <si>
    <t>254</t>
  </si>
  <si>
    <t>232</t>
  </si>
  <si>
    <t>220</t>
  </si>
  <si>
    <t>85</t>
  </si>
  <si>
    <t>249</t>
  </si>
  <si>
    <t>นายจันทร์       ไพคำนาม</t>
  </si>
  <si>
    <t>2/1</t>
  </si>
  <si>
    <t>10</t>
  </si>
  <si>
    <t>11</t>
  </si>
  <si>
    <t>14</t>
  </si>
  <si>
    <t>15</t>
  </si>
  <si>
    <t>18</t>
  </si>
  <si>
    <t>22</t>
  </si>
  <si>
    <t>26</t>
  </si>
  <si>
    <t>28</t>
  </si>
  <si>
    <t>31</t>
  </si>
  <si>
    <t>32</t>
  </si>
  <si>
    <t>35</t>
  </si>
  <si>
    <t>38</t>
  </si>
  <si>
    <t>44</t>
  </si>
  <si>
    <t>52</t>
  </si>
  <si>
    <t>59</t>
  </si>
  <si>
    <t>73</t>
  </si>
  <si>
    <t>75</t>
  </si>
  <si>
    <t>80</t>
  </si>
  <si>
    <t>1</t>
  </si>
  <si>
    <t>นางลัดดาวรรณ    ศรีวรกุล</t>
  </si>
  <si>
    <t>5743II7090</t>
  </si>
  <si>
    <t>5743III6294</t>
  </si>
  <si>
    <r>
      <t xml:space="preserve">ภ.ด.ส. 1
</t>
    </r>
    <r>
      <rPr>
        <sz val="16"/>
        <rFont val="T"/>
        <charset val="222"/>
      </rPr>
      <t xml:space="preserve">ราคาประเมินทุนทรัพย์ของที่ดินและสิ่งปลูกสร้าง ต.นิคมน้ำอูน </t>
    </r>
  </si>
  <si>
    <t>นายศรีสุววรณ  อาจทุมมา</t>
  </si>
  <si>
    <t>8</t>
  </si>
  <si>
    <t>4</t>
  </si>
  <si>
    <t>3</t>
  </si>
  <si>
    <t>21</t>
  </si>
  <si>
    <t>5743II6092</t>
  </si>
  <si>
    <t>111</t>
  </si>
  <si>
    <t>5743III6092</t>
  </si>
  <si>
    <t>42</t>
  </si>
  <si>
    <t>36/2</t>
  </si>
  <si>
    <t>2</t>
  </si>
  <si>
    <t>นายศัสตราวุธ    บุตรพันธ์</t>
  </si>
  <si>
    <t>30</t>
  </si>
  <si>
    <t>49</t>
  </si>
  <si>
    <t>90</t>
  </si>
  <si>
    <t>97</t>
  </si>
  <si>
    <t>132</t>
  </si>
  <si>
    <t>89/3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</si>
  <si>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ต.สุวรรณคาม</t>
    </r>
  </si>
  <si>
    <t>49/4</t>
  </si>
  <si>
    <t>5743III6290</t>
  </si>
  <si>
    <t>49/3</t>
  </si>
  <si>
    <t>1/2</t>
  </si>
  <si>
    <t>109/1</t>
  </si>
  <si>
    <t>25/2</t>
  </si>
  <si>
    <t>55/1</t>
  </si>
  <si>
    <t>5473III6292</t>
  </si>
  <si>
    <t>12/1</t>
  </si>
  <si>
    <t>28/1</t>
  </si>
  <si>
    <t>15/1</t>
  </si>
  <si>
    <t>6</t>
  </si>
  <si>
    <t>39</t>
  </si>
  <si>
    <t>73/1</t>
  </si>
  <si>
    <t>5743III6094</t>
  </si>
  <si>
    <t>68/1</t>
  </si>
  <si>
    <t>5743III6292</t>
  </si>
  <si>
    <t>64/1</t>
  </si>
  <si>
    <t>64</t>
  </si>
  <si>
    <t>น.ส.ชุติกาญจน์      เพราะแก้ว</t>
  </si>
  <si>
    <t>19</t>
  </si>
  <si>
    <t>5743III6090</t>
  </si>
  <si>
    <t>57/1</t>
  </si>
  <si>
    <t>110</t>
  </si>
  <si>
    <t>นายประทูรย์     ราชลองชัย</t>
  </si>
  <si>
    <t>23/1</t>
  </si>
  <si>
    <t>78</t>
  </si>
  <si>
    <t>48</t>
  </si>
  <si>
    <t>91/1</t>
  </si>
  <si>
    <t>92</t>
  </si>
  <si>
    <t>103</t>
  </si>
  <si>
    <t>7/1</t>
  </si>
  <si>
    <t>16/1</t>
  </si>
  <si>
    <t>55/2</t>
  </si>
  <si>
    <t>34</t>
  </si>
  <si>
    <t>5743III5894</t>
  </si>
  <si>
    <t>107</t>
  </si>
  <si>
    <t>นายหวังใจ         ไพคำนาม</t>
  </si>
  <si>
    <t>นายอวด             สีพุทธา</t>
  </si>
  <si>
    <t>นางอาจ             ศรีพุทธา</t>
  </si>
  <si>
    <t>นายอุทัย             วาริบ่อ</t>
  </si>
  <si>
    <t>38/1</t>
  </si>
  <si>
    <t>นางคำไพ            แสงสุรินทอง</t>
  </si>
  <si>
    <t>84</t>
  </si>
  <si>
    <t>นายจำนงค์          โยธายุทธ</t>
  </si>
  <si>
    <t>61</t>
  </si>
  <si>
    <t>นายชานสิน          โพธิวิทูล</t>
  </si>
  <si>
    <t>5</t>
  </si>
  <si>
    <t>นายไชยยงค์          โยธายุทธ</t>
  </si>
  <si>
    <t>212</t>
  </si>
  <si>
    <t>43</t>
  </si>
  <si>
    <t>นายนาที              แสงศรีลา</t>
  </si>
  <si>
    <t>นายประเด่น         พลตา</t>
  </si>
  <si>
    <t xml:space="preserve">นายประมวล         ราษี </t>
  </si>
  <si>
    <t xml:space="preserve">นายถวิล                ราษี </t>
  </si>
  <si>
    <t>นายประเสริฐ        พรมรัตน์</t>
  </si>
  <si>
    <t>54</t>
  </si>
  <si>
    <t>นายปราณี            สีเหลือง</t>
  </si>
  <si>
    <t>นายแผ่น               กาญจนา</t>
  </si>
  <si>
    <t>นายเรืองเดช          ศรีสถาน</t>
  </si>
  <si>
    <t xml:space="preserve">นายวิลัย               ราษี </t>
  </si>
  <si>
    <t xml:space="preserve">นายยุทธนา          ราษี </t>
  </si>
  <si>
    <t>40</t>
  </si>
  <si>
    <t>นางศรีวัย            โยธายุทธ</t>
  </si>
  <si>
    <t>นายสมคิด             ดกเอีย</t>
  </si>
  <si>
    <t>นายสมทรง            โยธายุทธ</t>
  </si>
  <si>
    <t>นางสมัย               อุทธรักษ์</t>
  </si>
  <si>
    <t>นางสวน               จิกจักร์</t>
  </si>
  <si>
    <t>67/1</t>
  </si>
  <si>
    <t>นายสังวาลย์          ราศี</t>
  </si>
  <si>
    <t>41/1</t>
  </si>
  <si>
    <t>นายสิทธิชัย            ศรีพุทธา</t>
  </si>
  <si>
    <t>นายหนูพร              โยธายุทธ</t>
  </si>
  <si>
    <t>นางแหลม               คำโคตร</t>
  </si>
  <si>
    <t>น.ส.อรัญญา            ราศี</t>
  </si>
  <si>
    <t>41</t>
  </si>
  <si>
    <t>นายนุท                  ปัตโก</t>
  </si>
  <si>
    <t>นางสมัย              จันทะวงศ์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</si>
  <si>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ต. หนองปลิง</t>
    </r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</si>
  <si>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บ้านกลาง ม.3 ดิน สปก.</t>
    </r>
  </si>
  <si>
    <t>นส3</t>
  </si>
  <si>
    <t>24</t>
  </si>
  <si>
    <t>36/1</t>
  </si>
  <si>
    <t>นายปัญา   ลับลิพล</t>
  </si>
  <si>
    <t>นายใหม่    ตุพิลา</t>
  </si>
  <si>
    <t>นายกาบ     ศรีมุล</t>
  </si>
  <si>
    <t>นางคอง     ศรีมุล</t>
  </si>
  <si>
    <t>น.ส.จันธิมา   ศรีประภา</t>
  </si>
  <si>
    <t>นางจุฑาวสี    สารีนันท์</t>
  </si>
  <si>
    <t>นายชัยยนต์    ศรีประภา</t>
  </si>
  <si>
    <t>นายนิตธิพล  มะลิทอง</t>
  </si>
  <si>
    <t>นายบรรพต    ทองเลิศ</t>
  </si>
  <si>
    <t>นายบัญเลง    มะลิทอง</t>
  </si>
  <si>
    <t>นายประไมล์   ศรีประภา</t>
  </si>
  <si>
    <t>นายภัยวรรณ์   ทองเลิศ</t>
  </si>
  <si>
    <t>นางวน    ทองเลิศ</t>
  </si>
  <si>
    <t>นางวิไล     ศรีประภา</t>
  </si>
  <si>
    <t>นายวิระพันธ์   ศรีประภา</t>
  </si>
  <si>
    <t>นายสุริยนต์  ทองเลิศ</t>
  </si>
  <si>
    <t>นางสมคิด    หัสจันทอง</t>
  </si>
  <si>
    <t>นางนรินท์  หัสจันทอง</t>
  </si>
  <si>
    <t>นายสัมพันธ์  ฮังกาสี</t>
  </si>
  <si>
    <t>นายประวัติ  อาจไพรินทร์</t>
  </si>
  <si>
    <t>นายมนัส  อาจไพรินทร์</t>
  </si>
  <si>
    <t>นางระมิตร์  แสงสุรินทร์</t>
  </si>
  <si>
    <t>นางสุริ  แสงสุรินทร์</t>
  </si>
  <si>
    <t>นางหนูโซน  อาจทุมมา</t>
  </si>
  <si>
    <t>นายประมง   ดาวเศรษฐ</t>
  </si>
  <si>
    <t>นางประยูร   นามฮุง</t>
  </si>
  <si>
    <t>นางเพลิน    ดาวเศรษฐ</t>
  </si>
  <si>
    <t>นายมณีคำ   ฮังกาสี</t>
  </si>
  <si>
    <t>นายยงสติ    ดาวเศรษฐ</t>
  </si>
  <si>
    <t>นายรำไพ   อาจทุมมา</t>
  </si>
  <si>
    <t>นางวานี  อาจทุมมา</t>
  </si>
  <si>
    <t>นางเสน่หา  อาจไพรินทร์</t>
  </si>
  <si>
    <t>นายหล่มศักดิ์  ดาวเศรษฐ</t>
  </si>
  <si>
    <t>นางจันทร์ทิพย์ สุพินิจ</t>
  </si>
  <si>
    <t>น.ส.นาลี  สุพินิจ</t>
  </si>
  <si>
    <t>นายนาวา  สุพินิจ</t>
  </si>
  <si>
    <t>นายสมหมาย  เป้งคำภา</t>
  </si>
  <si>
    <t>นายบัณฑิต  ศรีสำราญ</t>
  </si>
  <si>
    <t>นางหนูเถียร   ศรีสำราญ</t>
  </si>
  <si>
    <t>นางชูศักดิ์    ผลาจันทร์</t>
  </si>
  <si>
    <t>นายต๋อง   อาจไพรินทร์</t>
  </si>
  <si>
    <t>นางบุญใสย    ฮังกาสี</t>
  </si>
  <si>
    <t>นายประชา  อาจไพรินทร์</t>
  </si>
  <si>
    <t>นางบังอร   อินทรพานิชย์</t>
  </si>
  <si>
    <t>นางสมโภชน์  รัตนไตร</t>
  </si>
  <si>
    <t>นายถนอม ภูจริต</t>
  </si>
  <si>
    <t>นางถวาย  บุตรพันธ์</t>
  </si>
  <si>
    <t>นางแนน สอนนุชาติ</t>
  </si>
  <si>
    <t>นายสมาน  ไตรยขันธ์</t>
  </si>
  <si>
    <t>นายกมล สุรินทะ</t>
  </si>
  <si>
    <t xml:space="preserve">นายประสพชัย  สุรินทะ </t>
  </si>
  <si>
    <t>นางเกียนตา   สุรินทะ</t>
  </si>
  <si>
    <t>นางรุ่งละพา   เรืองสวัสดิ์</t>
  </si>
  <si>
    <t>นางรำไพ พุฒนาวงศ์</t>
  </si>
  <si>
    <t>นายวิชัย  วงศ์ศรีดา</t>
  </si>
  <si>
    <t>น.ส.ศิริภา  ผลาจันทร์</t>
  </si>
  <si>
    <t>นางประครอง   ผลาจันทร์</t>
  </si>
  <si>
    <t>นายปัญญา   สุรินทะ</t>
  </si>
  <si>
    <t>นางสวัสดี   โยธายุทธ</t>
  </si>
  <si>
    <t>นางอ่อนสา  ผลาจันทร์</t>
  </si>
  <si>
    <t>นายจันศรี    หัสจันทอง</t>
  </si>
  <si>
    <t>นายเทวี  หัสจันทอง</t>
  </si>
  <si>
    <t>นางวันณี   ภูยาแพทย์</t>
  </si>
  <si>
    <t>นางหวานใจ   ธาระการ</t>
  </si>
  <si>
    <t>นายอนันต์   ไชยราช</t>
  </si>
  <si>
    <t>น.ส.อัมรินทร์   ภูยาแพทย์</t>
  </si>
  <si>
    <t>นางทองใบ  หัสจันทอง</t>
  </si>
  <si>
    <t>นายกิตติ มณีบู่</t>
  </si>
  <si>
    <t>นายเขียงทอง  สารีนันท์</t>
  </si>
  <si>
    <t>นางงาม    กาญจนบุตร</t>
  </si>
  <si>
    <t>นายมานะ    เทพิน</t>
  </si>
  <si>
    <t>นายไส   พันธุ์ลา</t>
  </si>
  <si>
    <t>นายอำพร   พันธุ์ลา</t>
  </si>
  <si>
    <t>นายทองแนน   ผลาจันทร์</t>
  </si>
  <si>
    <t>นางทองศรี  สารีนันท์</t>
  </si>
  <si>
    <t>นายบัว   ผลาจันทร์</t>
  </si>
  <si>
    <t>น.ส.กัลยา   ลำเภา</t>
  </si>
  <si>
    <t>นางคำปุ๋ย   แพงหอม</t>
  </si>
  <si>
    <t>นายจรลัย  ราชลองชัย</t>
  </si>
  <si>
    <t>นางจันทร์ดี   มาตราช</t>
  </si>
  <si>
    <t>นางเฉลียว  พลสินธ์</t>
  </si>
  <si>
    <t>นายชัยยา  หินสอ</t>
  </si>
  <si>
    <t>นายชาติ   เพราะแก้ว</t>
  </si>
  <si>
    <t>นายชื่นชม   เพราะแก้ว</t>
  </si>
  <si>
    <t>นางซ้อน   วาริบ่อ</t>
  </si>
  <si>
    <t>น.ส.ดวงใจ    หัสจันทอง</t>
  </si>
  <si>
    <t>นายทองคำ   อรรคบาล</t>
  </si>
  <si>
    <t xml:space="preserve">นายนาน   แผนบุตร        </t>
  </si>
  <si>
    <t>นางนิตญา ราศี</t>
  </si>
  <si>
    <t>นายนุราช เพราะแก้ว</t>
  </si>
  <si>
    <t>นายแน่น    ราชลองชัย</t>
  </si>
  <si>
    <t>นายบุญทัน  ราชลองชัย</t>
  </si>
  <si>
    <t>นายบุญมา  สีเหลือง</t>
  </si>
  <si>
    <t>นางใบอ่อน  อัคพิน</t>
  </si>
  <si>
    <t>นายปัญญา ชาติชำนิ</t>
  </si>
  <si>
    <t>นายพอ   วรรณขาว</t>
  </si>
  <si>
    <t>นายภัยมณี   ราชลองชัย</t>
  </si>
  <si>
    <t>นางไมล์  พุทธศิลป์</t>
  </si>
  <si>
    <t>นายรังษี    พลีจันทร์</t>
  </si>
  <si>
    <t>นางรัญญา   มาตราช</t>
  </si>
  <si>
    <t>นายรื่น  เพราะแก้ว</t>
  </si>
  <si>
    <t>นางวัน  ไพคำนาม</t>
  </si>
  <si>
    <t>น.ส.วันทา วาริบ่อ</t>
  </si>
  <si>
    <t>นายวิลัย   อุทธรักษ์</t>
  </si>
  <si>
    <t>นางเวิน   ศรีพุทธา</t>
  </si>
  <si>
    <t>นายสนั่น   พรมรัตน์</t>
  </si>
  <si>
    <t>น.ส.แช้ม ข่วงทิพย์</t>
  </si>
  <si>
    <t>3470300114291</t>
  </si>
  <si>
    <t>69/163</t>
  </si>
  <si>
    <t>นายภรภิรมย์  ดาวเศรษฐ์</t>
  </si>
  <si>
    <t>นายภาณุพงค์   อุระแสง</t>
  </si>
  <si>
    <t>นายสง่า  เจริญไชย</t>
  </si>
  <si>
    <t>นางแสงมณี   ดาวเศรษฐ์</t>
  </si>
  <si>
    <t>นางประภัสสร อุระแสง</t>
  </si>
  <si>
    <t>น.ส.พนัชกร อุระแสง</t>
  </si>
  <si>
    <t>นายทรงฤทธิ์   อุระแสง</t>
  </si>
  <si>
    <t>นายเชษฐพงค์  บุญญฤทธิ์</t>
  </si>
  <si>
    <t>นายชาญชัย   อุระแสง</t>
  </si>
  <si>
    <t>นางกฤษณา  ดาวเศรษฐ์</t>
  </si>
  <si>
    <t>น.ส.กฤษลาภรณ์  อุระแสง</t>
  </si>
  <si>
    <t>น.ส.กชพร    อุระแสง</t>
  </si>
  <si>
    <t>นางรัชดาภรณ์  พจนา</t>
  </si>
  <si>
    <t>นางวาสนา  เหมะธุลิน</t>
  </si>
  <si>
    <t>นายทวิช   เหมะธุลิน</t>
  </si>
  <si>
    <t>นายขจรศักดิ์  ศรีโกมลวิลาศ</t>
  </si>
  <si>
    <t>นางพัฒนา   ดาวเศรษฐ์</t>
  </si>
  <si>
    <t>นายวิเชียร  อุปชิด</t>
  </si>
  <si>
    <t>นายสุภาพ   ชมภูแสง</t>
  </si>
  <si>
    <t>นายสมศรี  พานิช</t>
  </si>
  <si>
    <t>นางไม  พานิชย์</t>
  </si>
  <si>
    <t>นางมะลิ  รัตนไตร</t>
  </si>
  <si>
    <t>นายสุทะ กระโจม</t>
  </si>
  <si>
    <t>นางประไพ  ภาวงค์</t>
  </si>
  <si>
    <t>น.ส.อรทัย   หัสจันทอง</t>
  </si>
  <si>
    <t>น.ส.รุ่งเพชร  อุปชิด</t>
  </si>
  <si>
    <t>อัตราภาษี(บาท)</t>
  </si>
  <si>
    <t>นายธงชัย เรืองสวัสดิ์</t>
  </si>
  <si>
    <t>นายปัญญา  ผลาจันทร์</t>
  </si>
  <si>
    <t>นางอำพร ปะวาระณะ</t>
  </si>
  <si>
    <t>35/1</t>
  </si>
  <si>
    <t>ลดภาษี</t>
  </si>
  <si>
    <t>ภาษีปี</t>
  </si>
  <si>
    <t>ลดภาษี 90%</t>
  </si>
  <si>
    <t>ภาษีปี 2563</t>
  </si>
  <si>
    <t>3470800028002</t>
  </si>
  <si>
    <t>ยางพารา</t>
  </si>
  <si>
    <t>นายทองใบ หัสจันทอง</t>
  </si>
  <si>
    <t>3470700084496</t>
  </si>
  <si>
    <t>นายบัณฑิต ศรีสำราญ</t>
  </si>
  <si>
    <t>3410400661544</t>
  </si>
  <si>
    <t>ไม่มีเอกสาร</t>
  </si>
  <si>
    <t>นางอุคร แก้วคุณเลิศ</t>
  </si>
  <si>
    <t>นางหนูพิน ผลาจันทร์</t>
  </si>
  <si>
    <t>65</t>
  </si>
  <si>
    <t>นางหนูเถียร ศรีสำราญ</t>
  </si>
  <si>
    <t>3470100040294</t>
  </si>
  <si>
    <t>นายกริช อุระแสง</t>
  </si>
  <si>
    <t>1470600058322</t>
  </si>
  <si>
    <t>76 หมุ่ 18 เพิ่มพึ่งได้ สปก.จึงไม่มีรายชื่อ</t>
  </si>
  <si>
    <t>น.ส.สุภารัตน์     ปัญญาสาร</t>
  </si>
  <si>
    <t>2470700001088</t>
  </si>
  <si>
    <t>69</t>
  </si>
  <si>
    <t>นายเงิน สีโนรักษ์</t>
  </si>
  <si>
    <t>3470700004727</t>
  </si>
  <si>
    <t>982512360 ที่ดินนายพอง มะลิบู่ ม.10 ต.กุดไห</t>
  </si>
  <si>
    <t>ย้ายไปเสียภาษี หนองบัว</t>
  </si>
  <si>
    <t>นายสว่าง    พรมรัตน์</t>
  </si>
  <si>
    <t>นายสำเนียง  วงศ์อาสา</t>
  </si>
  <si>
    <t>นางทองใบ หัสจันทอง</t>
  </si>
  <si>
    <t>นายเอี่ยม หัสจันทอง(เจ้าของ)</t>
  </si>
  <si>
    <t>59 หมู่ 2</t>
  </si>
  <si>
    <t>นายพิศมัย  ภาวงศ์(นายไกรดารา ภาวงค์)</t>
  </si>
  <si>
    <t>3470700070908</t>
  </si>
  <si>
    <t>ภาษีปี 2564</t>
  </si>
  <si>
    <t>นางกัลยา โพธิวิทูล</t>
  </si>
  <si>
    <t>5 หมู่ 6</t>
  </si>
  <si>
    <t>นางสาวอรัญญา  ราศี</t>
  </si>
  <si>
    <t>1470700005441</t>
  </si>
  <si>
    <t>นายเตรียม สีเหลือง</t>
  </si>
  <si>
    <t>นางทองมี แสงศรีลา</t>
  </si>
  <si>
    <t>0</t>
  </si>
  <si>
    <t>นางบุญมี ไพคำนาม</t>
  </si>
  <si>
    <t>23</t>
  </si>
  <si>
    <t>91</t>
  </si>
  <si>
    <t>นางกำจัด หัสจันทอง</t>
  </si>
  <si>
    <t>นางคาน สุรินทะ</t>
  </si>
  <si>
    <t>20/1</t>
  </si>
  <si>
    <t>3470700052934</t>
  </si>
  <si>
    <t>นายประสิทธิ์   สุรินทะ</t>
  </si>
  <si>
    <t>102</t>
  </si>
  <si>
    <t>7</t>
  </si>
  <si>
    <t>นางวันพระพร งามแสง</t>
  </si>
  <si>
    <t>3470300196815</t>
  </si>
  <si>
    <t>32/2</t>
  </si>
  <si>
    <t>ภาษีปี 2564หลังลด90%</t>
  </si>
  <si>
    <t>นายสนธยา สีเหลือง</t>
  </si>
  <si>
    <t>3470700100335</t>
  </si>
  <si>
    <t>150</t>
  </si>
  <si>
    <t>นางนงค์นุช สะท้านธรนิล</t>
  </si>
  <si>
    <t>81</t>
  </si>
  <si>
    <t>น.ส.พิมพ์ภัทรา โชตน์ภัคไกรวี</t>
  </si>
  <si>
    <t>333/18</t>
  </si>
  <si>
    <t>นายสวัสดิ์ โพธิ์ศรี</t>
  </si>
  <si>
    <t>1 หมู่.3 คำบ่อ</t>
  </si>
  <si>
    <t>นางจอมศรี  อินทนัย</t>
  </si>
  <si>
    <t>นายสี    เพราะแก้ว</t>
  </si>
  <si>
    <t>นายสำรวย   แก้วบุญใส</t>
  </si>
  <si>
    <t>นายสิงห์ทอง   ชาติชำนิ</t>
  </si>
  <si>
    <t>นางหนูแหวน   มองเพชร</t>
  </si>
  <si>
    <t>นายบุญมี สีเหลือง</t>
  </si>
  <si>
    <t>125</t>
  </si>
  <si>
    <t>นายทำ ซองศิริ</t>
  </si>
  <si>
    <t>3470300083930</t>
  </si>
  <si>
    <t>149/1 บ.บัว ม.8</t>
  </si>
  <si>
    <t>60</t>
  </si>
  <si>
    <t>นายจันทร์ ซองศิริ</t>
  </si>
  <si>
    <t>3470300079452</t>
  </si>
  <si>
    <t>นางสาวอุดสา กุดวงค์แก้ว</t>
  </si>
  <si>
    <t>3470300081767</t>
  </si>
  <si>
    <t>26 กุดแฮด ม.11</t>
  </si>
  <si>
    <t>นายเฮือ กุดวงค์แก้ว</t>
  </si>
  <si>
    <t>96/1 บัว ม.6</t>
  </si>
  <si>
    <t>นายสุรศักดิ์ อุทธรักษ์</t>
  </si>
  <si>
    <t>123</t>
  </si>
  <si>
    <t>นายสอน กุดวงค์แก้ว</t>
  </si>
  <si>
    <t>203 บัว ม.8</t>
  </si>
  <si>
    <t>13</t>
  </si>
  <si>
    <t>ยกเลิก</t>
  </si>
  <si>
    <t>97/1</t>
  </si>
  <si>
    <t>นายจำเริญ สารีนันท์</t>
  </si>
  <si>
    <t>น.ส.เพียรใจ พองพรหม</t>
  </si>
  <si>
    <t>3470300051825</t>
  </si>
  <si>
    <t>48/1 ม.4 กุดบาก</t>
  </si>
  <si>
    <t>70</t>
  </si>
  <si>
    <t>II7692</t>
  </si>
  <si>
    <t>นายดำรงค์ ดาวเศรษฐ์</t>
  </si>
  <si>
    <t>II6092</t>
  </si>
  <si>
    <t>3740300070315</t>
  </si>
  <si>
    <t>3470300078014</t>
  </si>
  <si>
    <t>II6292</t>
  </si>
  <si>
    <t xml:space="preserve"> นางคำปอง โถทอง (จ่ายแทน)</t>
  </si>
  <si>
    <t>ส่งนางบัวไข อุระแสง 76 ม.18 ต.วาริช 47150</t>
  </si>
  <si>
    <t>3470300088923</t>
  </si>
  <si>
    <t>3470300081708</t>
  </si>
  <si>
    <t>132 ม.8 ต.กุดบาก</t>
  </si>
  <si>
    <t>นางหวานจง เวงวิถา(แทน)</t>
  </si>
  <si>
    <t xml:space="preserve">3470300081759  </t>
  </si>
  <si>
    <t>132/5 ม.8 ต.กุดบาก</t>
  </si>
  <si>
    <t>นายกานี กุดวงค์แก้ว(ตาย)</t>
  </si>
  <si>
    <t>น.ส.อุดสา กุดวงค์แก้ว (แทน) 26 ม.11 ต.กุดไห</t>
  </si>
  <si>
    <t>นายสมบูน กุดวงค์แก้ว</t>
  </si>
  <si>
    <t>3470700004735</t>
  </si>
  <si>
    <t>58</t>
  </si>
  <si>
    <t>นางเลี่ยน สารีนันท์</t>
  </si>
  <si>
    <t xml:space="preserve">นางขวัญตา    มะณีรัมย์       </t>
  </si>
  <si>
    <t>นายสีลา โยธายุทธ</t>
  </si>
  <si>
    <t>3470700080113</t>
  </si>
  <si>
    <t>106</t>
  </si>
  <si>
    <t>นางวาลัย บุตรพันธ์</t>
  </si>
  <si>
    <t>หมู่</t>
  </si>
  <si>
    <t>32/2 ม.16 ต.โคกถู</t>
  </si>
  <si>
    <t>333/8 ม.13 ต.ในเมือง อ.เมืองขอนแก่น</t>
  </si>
  <si>
    <t>93</t>
  </si>
  <si>
    <t>28 หมู่ 3 ต.หนองบัว ต.นิคมฯ</t>
  </si>
  <si>
    <t>นางจันเพ็ญ โยธายุทธ</t>
  </si>
  <si>
    <t>97/2</t>
  </si>
  <si>
    <t>รายใหม่</t>
  </si>
  <si>
    <t>3470700079603</t>
  </si>
  <si>
    <t>กันยา ไขทะเลิง</t>
  </si>
  <si>
    <t>3470300003995</t>
  </si>
  <si>
    <t>139 ม.19 ต.นาหม่อง</t>
  </si>
  <si>
    <t>ซ้ำ</t>
  </si>
  <si>
    <t>นายเดชา ขุนพิลึก</t>
  </si>
  <si>
    <t>สปก.</t>
  </si>
  <si>
    <t>182 ม.8 ต.วานร</t>
  </si>
  <si>
    <t>ที่ดินนายสถิต ไพเรืองโสม(ขายดิน)ม.3 ต.กุดไห</t>
  </si>
  <si>
    <t>93/1 ม.1</t>
  </si>
  <si>
    <t>23 ม.6</t>
  </si>
  <si>
    <t>85 ม.6</t>
  </si>
  <si>
    <t>นางเทวา    ไตรพิษ</t>
  </si>
  <si>
    <t xml:space="preserve"> </t>
  </si>
  <si>
    <t>69 ม.7</t>
  </si>
  <si>
    <t>69 ม.7 ต.เชิงชุม อ.พรรณานิคม จ.สกลนคร</t>
  </si>
  <si>
    <t>นางรุณนี ชาลีคำ</t>
  </si>
  <si>
    <t>3470700093746</t>
  </si>
  <si>
    <t>89 ม.5</t>
  </si>
  <si>
    <t>นางบุญเทียม สีทาไข</t>
  </si>
  <si>
    <t>343/1 ม.11 ต.นาม่อง</t>
  </si>
  <si>
    <t>นางสวรรณทอง ถานะลุน</t>
  </si>
  <si>
    <t>33</t>
  </si>
  <si>
    <t>นายประไมล์ ศรีประภา(แทน)</t>
  </si>
  <si>
    <t>นายสีพัน  ศรีประภา(ตาย)</t>
  </si>
  <si>
    <t>3470600253423</t>
  </si>
  <si>
    <t>II6090</t>
  </si>
  <si>
    <t>น.ส.รุจิรา ภาวงศ์</t>
  </si>
  <si>
    <t>3470600252117</t>
  </si>
  <si>
    <t>III6294</t>
  </si>
  <si>
    <t>นายวิเชียร พรมรัตน์</t>
  </si>
  <si>
    <t>นายลับ ราชครุฑ(นางสำรวย ราชครุฑ แทน) 3670100662659</t>
  </si>
  <si>
    <t>9 ต.หนองบัว</t>
  </si>
  <si>
    <t>น.ส.บุญญาพร ผลาจันทร์</t>
  </si>
  <si>
    <t>3470700101641</t>
  </si>
  <si>
    <t>ที่ดินนายกล มะริบู่</t>
  </si>
  <si>
    <t>64/1ม.6</t>
  </si>
  <si>
    <t>นายสมเกียรติ ผลาจันทร์</t>
  </si>
  <si>
    <t>100 ม.6</t>
  </si>
  <si>
    <t>79 ม.6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</si>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</sst>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3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6"/>
      <name val="T"/>
      <charset val="222"/>
    </font>
    <font>
      <sz val="12"/>
      <color rgb="FF000000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2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Angsana New"/>
      <family val="1"/>
    </font>
    <font>
      <sz val="16"/>
      <name val="Angsana New"/>
      <family val="1"/>
    </font>
    <font>
      <sz val="12"/>
      <color theme="1"/>
      <name val="TH SarabunPSK"/>
      <family val="2"/>
    </font>
    <font>
      <sz val="12"/>
      <color rgb="FFFF0000"/>
      <name val="Angsana New"/>
      <family val="1"/>
    </font>
    <font>
      <sz val="11"/>
      <color rgb="FF212529"/>
      <name val="Segoe UI"/>
      <family val="2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4"/>
      <color rgb="FFFF0000"/>
      <name val="Angsana New"/>
      <family val="1"/>
    </font>
    <font>
      <sz val="14"/>
      <color theme="1"/>
      <name val="Tahoma"/>
      <family val="2"/>
      <charset val="222"/>
      <scheme val="minor"/>
    </font>
    <font>
      <sz val="11"/>
      <color theme="1"/>
      <name val="Angsana New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  <xf numFmtId="0" fontId="23" fillId="0" borderId="0"/>
  </cellStyleXfs>
  <cellXfs count="256">
    <xf numFmtId="0" fontId="0" fillId="0" borderId="0" xfId="0"/>
    <xf numFmtId="0" fontId="0" fillId="0" borderId="0" xfId="0" applyAlignment="1">
      <alignment horizontal="center"/>
    </xf>
    <xf numFmtId="0" fontId="21" fillId="0" borderId="15" xfId="42" applyFont="1" applyFill="1" applyBorder="1" applyAlignment="1">
      <alignment horizontal="left" vertical="center"/>
    </xf>
    <xf numFmtId="0" fontId="21" fillId="0" borderId="15" xfId="42" applyFont="1" applyFill="1" applyBorder="1" applyAlignment="1">
      <alignment horizontal="center" vertical="center"/>
    </xf>
    <xf numFmtId="3" fontId="21" fillId="0" borderId="15" xfId="42" applyNumberFormat="1" applyFont="1" applyFill="1" applyBorder="1" applyAlignment="1">
      <alignment horizontal="center" vertical="center"/>
    </xf>
    <xf numFmtId="1" fontId="21" fillId="0" borderId="15" xfId="42" applyNumberFormat="1" applyFont="1" applyFill="1" applyBorder="1" applyAlignment="1">
      <alignment horizontal="left" vertic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0" fontId="21" fillId="35" borderId="15" xfId="42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24" fillId="33" borderId="10" xfId="4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" fontId="21" fillId="0" borderId="20" xfId="42" applyNumberFormat="1" applyFont="1" applyFill="1" applyBorder="1" applyAlignment="1">
      <alignment horizontal="center" vertical="center"/>
    </xf>
    <xf numFmtId="0" fontId="24" fillId="33" borderId="13" xfId="42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3" fontId="21" fillId="0" borderId="20" xfId="42" applyNumberFormat="1" applyFont="1" applyFill="1" applyBorder="1" applyAlignment="1">
      <alignment horizontal="center" vertical="center"/>
    </xf>
    <xf numFmtId="49" fontId="21" fillId="0" borderId="15" xfId="42" applyNumberFormat="1" applyFont="1" applyFill="1" applyBorder="1" applyAlignment="1">
      <alignment horizontal="center" vertical="center"/>
    </xf>
    <xf numFmtId="3" fontId="0" fillId="33" borderId="0" xfId="0" applyNumberFormat="1" applyFill="1"/>
    <xf numFmtId="3" fontId="21" fillId="35" borderId="15" xfId="42" applyNumberFormat="1" applyFont="1" applyFill="1" applyBorder="1" applyAlignment="1">
      <alignment horizontal="center" vertical="center"/>
    </xf>
    <xf numFmtId="187" fontId="21" fillId="0" borderId="15" xfId="42" applyNumberFormat="1" applyFont="1" applyFill="1" applyBorder="1" applyAlignment="1">
      <alignment horizontal="center" vertical="center"/>
    </xf>
    <xf numFmtId="187" fontId="0" fillId="0" borderId="0" xfId="0" applyNumberFormat="1" applyAlignment="1">
      <alignment horizontal="center"/>
    </xf>
    <xf numFmtId="1" fontId="21" fillId="0" borderId="15" xfId="42" applyNumberFormat="1" applyFont="1" applyFill="1" applyBorder="1" applyAlignment="1">
      <alignment horizontal="center" vertical="center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0" xfId="42" applyFont="1" applyFill="1" applyBorder="1" applyAlignment="1">
      <alignment horizontal="center" vertical="top" wrapText="1"/>
    </xf>
    <xf numFmtId="0" fontId="25" fillId="0" borderId="15" xfId="42" applyFont="1" applyFill="1" applyBorder="1" applyAlignment="1">
      <alignment horizontal="center" vertical="center"/>
    </xf>
    <xf numFmtId="0" fontId="25" fillId="0" borderId="15" xfId="42" applyFont="1" applyFill="1" applyBorder="1" applyAlignment="1">
      <alignment horizontal="left" vertical="center"/>
    </xf>
    <xf numFmtId="1" fontId="25" fillId="0" borderId="15" xfId="42" applyNumberFormat="1" applyFont="1" applyFill="1" applyBorder="1" applyAlignment="1">
      <alignment horizontal="center" vertical="center"/>
    </xf>
    <xf numFmtId="49" fontId="25" fillId="0" borderId="15" xfId="42" applyNumberFormat="1" applyFont="1" applyFill="1" applyBorder="1" applyAlignment="1">
      <alignment horizontal="center" vertical="center"/>
    </xf>
    <xf numFmtId="3" fontId="25" fillId="0" borderId="15" xfId="42" applyNumberFormat="1" applyFont="1" applyFill="1" applyBorder="1" applyAlignment="1">
      <alignment horizontal="center" vertical="center"/>
    </xf>
    <xf numFmtId="1" fontId="25" fillId="0" borderId="15" xfId="42" applyNumberFormat="1" applyFont="1" applyFill="1" applyBorder="1" applyAlignment="1">
      <alignment horizontal="left" vertical="center"/>
    </xf>
    <xf numFmtId="187" fontId="25" fillId="0" borderId="15" xfId="42" applyNumberFormat="1" applyFont="1" applyFill="1" applyBorder="1" applyAlignment="1">
      <alignment horizontal="center" vertical="center"/>
    </xf>
    <xf numFmtId="3" fontId="25" fillId="35" borderId="15" xfId="42" applyNumberFormat="1" applyFont="1" applyFill="1" applyBorder="1" applyAlignment="1">
      <alignment horizontal="center" vertical="center"/>
    </xf>
    <xf numFmtId="3" fontId="25" fillId="0" borderId="20" xfId="42" applyNumberFormat="1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center" vertical="top"/>
    </xf>
    <xf numFmtId="0" fontId="26" fillId="0" borderId="0" xfId="0" applyFont="1"/>
    <xf numFmtId="0" fontId="27" fillId="0" borderId="0" xfId="0" applyFont="1"/>
    <xf numFmtId="49" fontId="28" fillId="0" borderId="24" xfId="0" applyNumberFormat="1" applyFont="1" applyBorder="1" applyAlignment="1">
      <alignment horizontal="center" vertical="top" wrapText="1"/>
    </xf>
    <xf numFmtId="0" fontId="27" fillId="0" borderId="0" xfId="0" applyFont="1" applyAlignment="1">
      <alignment horizontal="center"/>
    </xf>
    <xf numFmtId="3" fontId="27" fillId="0" borderId="0" xfId="0" applyNumberFormat="1" applyFont="1"/>
    <xf numFmtId="0" fontId="27" fillId="0" borderId="0" xfId="0" applyFont="1" applyAlignment="1">
      <alignment horizontal="center" vertical="center"/>
    </xf>
    <xf numFmtId="1" fontId="27" fillId="0" borderId="0" xfId="0" applyNumberFormat="1" applyFont="1" applyAlignment="1">
      <alignment horizontal="left"/>
    </xf>
    <xf numFmtId="187" fontId="27" fillId="0" borderId="0" xfId="0" applyNumberFormat="1" applyFont="1" applyAlignment="1">
      <alignment horizontal="center"/>
    </xf>
    <xf numFmtId="3" fontId="27" fillId="33" borderId="0" xfId="0" applyNumberFormat="1" applyFont="1" applyFill="1"/>
    <xf numFmtId="3" fontId="27" fillId="0" borderId="0" xfId="0" applyNumberFormat="1" applyFont="1" applyAlignment="1">
      <alignment horizontal="center"/>
    </xf>
    <xf numFmtId="3" fontId="27" fillId="0" borderId="0" xfId="0" applyNumberFormat="1" applyFont="1" applyAlignment="1">
      <alignment horizontal="center" vertical="center"/>
    </xf>
    <xf numFmtId="10" fontId="25" fillId="0" borderId="20" xfId="42" applyNumberFormat="1" applyFont="1" applyFill="1" applyBorder="1" applyAlignment="1">
      <alignment horizontal="center" vertical="center"/>
    </xf>
    <xf numFmtId="10" fontId="27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2" fontId="25" fillId="35" borderId="15" xfId="42" applyNumberFormat="1" applyFont="1" applyFill="1" applyBorder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2" fontId="29" fillId="35" borderId="15" xfId="42" applyNumberFormat="1" applyFont="1" applyFill="1" applyBorder="1" applyAlignment="1">
      <alignment horizontal="center" vertical="center"/>
    </xf>
    <xf numFmtId="4" fontId="30" fillId="33" borderId="13" xfId="42" applyNumberFormat="1" applyFont="1" applyFill="1" applyBorder="1" applyAlignment="1">
      <alignment horizontal="center" vertical="center" wrapText="1"/>
    </xf>
    <xf numFmtId="0" fontId="30" fillId="33" borderId="13" xfId="42" applyFont="1" applyFill="1" applyBorder="1" applyAlignment="1">
      <alignment horizontal="center" vertical="center" wrapText="1"/>
    </xf>
    <xf numFmtId="4" fontId="30" fillId="33" borderId="10" xfId="42" applyNumberFormat="1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center" wrapText="1"/>
    </xf>
    <xf numFmtId="0" fontId="30" fillId="33" borderId="10" xfId="42" applyFont="1" applyFill="1" applyBorder="1" applyAlignment="1">
      <alignment horizontal="center" vertical="top" wrapText="1"/>
    </xf>
    <xf numFmtId="4" fontId="30" fillId="33" borderId="16" xfId="42" applyNumberFormat="1" applyFont="1" applyFill="1" applyBorder="1" applyAlignment="1">
      <alignment horizontal="center" vertical="center" wrapText="1"/>
    </xf>
    <xf numFmtId="9" fontId="30" fillId="33" borderId="16" xfId="42" applyNumberFormat="1" applyFont="1" applyFill="1" applyBorder="1" applyAlignment="1">
      <alignment horizontal="center" vertical="center" wrapText="1"/>
    </xf>
    <xf numFmtId="0" fontId="30" fillId="33" borderId="16" xfId="42" applyFont="1" applyFill="1" applyBorder="1" applyAlignment="1">
      <alignment horizontal="center" vertical="center" wrapText="1"/>
    </xf>
    <xf numFmtId="3" fontId="30" fillId="33" borderId="10" xfId="42" applyNumberFormat="1" applyFont="1" applyFill="1" applyBorder="1" applyAlignment="1">
      <alignment horizontal="center" vertical="center" wrapText="1"/>
    </xf>
    <xf numFmtId="4" fontId="25" fillId="35" borderId="15" xfId="42" applyNumberFormat="1" applyFont="1" applyFill="1" applyBorder="1" applyAlignment="1">
      <alignment horizontal="center" vertical="center"/>
    </xf>
    <xf numFmtId="4" fontId="29" fillId="35" borderId="15" xfId="42" applyNumberFormat="1" applyFont="1" applyFill="1" applyBorder="1" applyAlignment="1">
      <alignment horizontal="center" vertical="center"/>
    </xf>
    <xf numFmtId="4" fontId="25" fillId="0" borderId="20" xfId="42" applyNumberFormat="1" applyFont="1" applyFill="1" applyBorder="1" applyAlignment="1">
      <alignment horizontal="center" vertical="center"/>
    </xf>
    <xf numFmtId="2" fontId="30" fillId="33" borderId="13" xfId="42" applyNumberFormat="1" applyFont="1" applyFill="1" applyBorder="1" applyAlignment="1">
      <alignment horizontal="center" vertical="center" wrapText="1"/>
    </xf>
    <xf numFmtId="2" fontId="30" fillId="33" borderId="10" xfId="42" applyNumberFormat="1" applyFont="1" applyFill="1" applyBorder="1" applyAlignment="1">
      <alignment horizontal="center" vertical="center" wrapText="1"/>
    </xf>
    <xf numFmtId="1" fontId="30" fillId="33" borderId="16" xfId="42" applyNumberFormat="1" applyFont="1" applyFill="1" applyBorder="1" applyAlignment="1">
      <alignment horizontal="center" vertical="center" wrapText="1"/>
    </xf>
    <xf numFmtId="0" fontId="25" fillId="0" borderId="0" xfId="42" applyFont="1" applyFill="1" applyBorder="1" applyAlignment="1">
      <alignment horizontal="left" vertical="top"/>
    </xf>
    <xf numFmtId="3" fontId="30" fillId="33" borderId="10" xfId="42" applyNumberFormat="1" applyFont="1" applyFill="1" applyBorder="1" applyAlignment="1">
      <alignment horizontal="center" vertical="top" wrapText="1"/>
    </xf>
    <xf numFmtId="0" fontId="30" fillId="33" borderId="12" xfId="42" applyFont="1" applyFill="1" applyBorder="1" applyAlignment="1">
      <alignment horizontal="left" vertical="top" wrapText="1" indent="2"/>
    </xf>
    <xf numFmtId="0" fontId="30" fillId="33" borderId="14" xfId="42" applyFont="1" applyFill="1" applyBorder="1" applyAlignment="1">
      <alignment horizontal="left" vertical="top" wrapText="1" indent="2"/>
    </xf>
    <xf numFmtId="3" fontId="30" fillId="33" borderId="16" xfId="42" applyNumberFormat="1" applyFont="1" applyFill="1" applyBorder="1" applyAlignment="1">
      <alignment horizontal="center" vertical="top" wrapText="1"/>
    </xf>
    <xf numFmtId="0" fontId="30" fillId="33" borderId="16" xfId="42" applyFont="1" applyFill="1" applyBorder="1" applyAlignment="1">
      <alignment horizontal="center" vertical="top" wrapText="1"/>
    </xf>
    <xf numFmtId="2" fontId="30" fillId="33" borderId="16" xfId="42" applyNumberFormat="1" applyFont="1" applyFill="1" applyBorder="1" applyAlignment="1">
      <alignment horizontal="center" vertical="center" wrapText="1"/>
    </xf>
    <xf numFmtId="0" fontId="27" fillId="0" borderId="15" xfId="0" applyFont="1" applyBorder="1"/>
    <xf numFmtId="49" fontId="28" fillId="0" borderId="24" xfId="0" applyNumberFormat="1" applyFont="1" applyBorder="1" applyAlignment="1">
      <alignment horizontal="center" vertical="top" shrinkToFit="1"/>
    </xf>
    <xf numFmtId="0" fontId="30" fillId="33" borderId="10" xfId="42" applyFont="1" applyFill="1" applyBorder="1" applyAlignment="1">
      <alignment horizontal="center" vertical="center" wrapText="1"/>
    </xf>
    <xf numFmtId="0" fontId="30" fillId="33" borderId="16" xfId="42" applyFont="1" applyFill="1" applyBorder="1" applyAlignment="1">
      <alignment horizontal="center" vertical="center" wrapText="1"/>
    </xf>
    <xf numFmtId="0" fontId="25" fillId="33" borderId="15" xfId="42" applyFont="1" applyFill="1" applyBorder="1" applyAlignment="1">
      <alignment horizontal="left" vertical="center"/>
    </xf>
    <xf numFmtId="1" fontId="25" fillId="33" borderId="15" xfId="42" applyNumberFormat="1" applyFont="1" applyFill="1" applyBorder="1" applyAlignment="1">
      <alignment horizontal="center" vertical="center"/>
    </xf>
    <xf numFmtId="49" fontId="25" fillId="33" borderId="15" xfId="42" applyNumberFormat="1" applyFont="1" applyFill="1" applyBorder="1" applyAlignment="1">
      <alignment horizontal="center" vertical="center"/>
    </xf>
    <xf numFmtId="0" fontId="25" fillId="33" borderId="15" xfId="42" applyFont="1" applyFill="1" applyBorder="1" applyAlignment="1">
      <alignment horizontal="center" vertical="center"/>
    </xf>
    <xf numFmtId="3" fontId="25" fillId="33" borderId="15" xfId="42" applyNumberFormat="1" applyFont="1" applyFill="1" applyBorder="1" applyAlignment="1">
      <alignment horizontal="center" vertical="center"/>
    </xf>
    <xf numFmtId="4" fontId="25" fillId="33" borderId="15" xfId="42" applyNumberFormat="1" applyFont="1" applyFill="1" applyBorder="1" applyAlignment="1">
      <alignment horizontal="center" vertical="center"/>
    </xf>
    <xf numFmtId="4" fontId="29" fillId="33" borderId="15" xfId="42" applyNumberFormat="1" applyFont="1" applyFill="1" applyBorder="1" applyAlignment="1">
      <alignment horizontal="center" vertical="center"/>
    </xf>
    <xf numFmtId="1" fontId="25" fillId="33" borderId="15" xfId="42" applyNumberFormat="1" applyFont="1" applyFill="1" applyBorder="1" applyAlignment="1">
      <alignment horizontal="left" vertical="center"/>
    </xf>
    <xf numFmtId="187" fontId="25" fillId="33" borderId="15" xfId="42" applyNumberFormat="1" applyFont="1" applyFill="1" applyBorder="1" applyAlignment="1">
      <alignment horizontal="center" vertical="center"/>
    </xf>
    <xf numFmtId="3" fontId="25" fillId="33" borderId="20" xfId="42" applyNumberFormat="1" applyFont="1" applyFill="1" applyBorder="1" applyAlignment="1">
      <alignment horizontal="center" vertical="center"/>
    </xf>
    <xf numFmtId="4" fontId="25" fillId="33" borderId="20" xfId="42" applyNumberFormat="1" applyFont="1" applyFill="1" applyBorder="1" applyAlignment="1">
      <alignment horizontal="center" vertical="center"/>
    </xf>
    <xf numFmtId="0" fontId="27" fillId="33" borderId="0" xfId="0" applyFont="1" applyFill="1"/>
    <xf numFmtId="0" fontId="0" fillId="0" borderId="15" xfId="0" applyFont="1" applyBorder="1"/>
    <xf numFmtId="49" fontId="31" fillId="0" borderId="24" xfId="0" applyNumberFormat="1" applyFont="1" applyBorder="1" applyAlignment="1">
      <alignment horizontal="center" vertical="top" wrapText="1"/>
    </xf>
    <xf numFmtId="0" fontId="32" fillId="35" borderId="15" xfId="42" applyFont="1" applyFill="1" applyBorder="1" applyAlignment="1">
      <alignment horizontal="center" vertical="center"/>
    </xf>
    <xf numFmtId="0" fontId="33" fillId="0" borderId="15" xfId="0" applyFont="1" applyBorder="1" applyAlignment="1">
      <alignment horizontal="center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top" wrapText="1"/>
    </xf>
    <xf numFmtId="49" fontId="34" fillId="0" borderId="15" xfId="0" applyNumberFormat="1" applyFont="1" applyBorder="1" applyAlignment="1">
      <alignment horizontal="center" vertical="top" shrinkToFit="1"/>
    </xf>
    <xf numFmtId="3" fontId="35" fillId="0" borderId="15" xfId="42" applyNumberFormat="1" applyFont="1" applyFill="1" applyBorder="1" applyAlignment="1">
      <alignment horizontal="center" vertical="center"/>
    </xf>
    <xf numFmtId="0" fontId="35" fillId="0" borderId="15" xfId="42" applyFont="1" applyFill="1" applyBorder="1" applyAlignment="1">
      <alignment horizontal="center" vertical="center"/>
    </xf>
    <xf numFmtId="2" fontId="35" fillId="35" borderId="15" xfId="42" applyNumberFormat="1" applyFont="1" applyFill="1" applyBorder="1" applyAlignment="1">
      <alignment horizontal="center" vertical="center"/>
    </xf>
    <xf numFmtId="2" fontId="36" fillId="35" borderId="15" xfId="42" applyNumberFormat="1" applyFont="1" applyFill="1" applyBorder="1" applyAlignment="1">
      <alignment horizontal="center" vertical="center"/>
    </xf>
    <xf numFmtId="2" fontId="21" fillId="0" borderId="15" xfId="42" applyNumberFormat="1" applyFont="1" applyFill="1" applyBorder="1" applyAlignment="1">
      <alignment horizontal="center" vertical="center"/>
    </xf>
    <xf numFmtId="0" fontId="25" fillId="35" borderId="22" xfId="42" applyFont="1" applyFill="1" applyBorder="1" applyAlignment="1">
      <alignment horizontal="center" vertical="top"/>
    </xf>
    <xf numFmtId="0" fontId="25" fillId="35" borderId="15" xfId="42" applyFont="1" applyFill="1" applyBorder="1" applyAlignment="1">
      <alignment horizontal="center" vertical="top"/>
    </xf>
    <xf numFmtId="0" fontId="25" fillId="35" borderId="15" xfId="42" applyFont="1" applyFill="1" applyBorder="1" applyAlignment="1">
      <alignment horizontal="center" vertical="center"/>
    </xf>
    <xf numFmtId="0" fontId="27" fillId="35" borderId="0" xfId="0" applyFont="1" applyFill="1" applyAlignment="1">
      <alignment vertical="top"/>
    </xf>
    <xf numFmtId="0" fontId="27" fillId="35" borderId="0" xfId="0" applyFont="1" applyFill="1"/>
    <xf numFmtId="0" fontId="0" fillId="35" borderId="0" xfId="0" applyFill="1"/>
    <xf numFmtId="0" fontId="0" fillId="35" borderId="0" xfId="0" applyFill="1" applyAlignment="1">
      <alignment vertical="top"/>
    </xf>
    <xf numFmtId="0" fontId="25" fillId="35" borderId="21" xfId="42" applyFont="1" applyFill="1" applyBorder="1" applyAlignment="1">
      <alignment horizontal="center" vertical="top"/>
    </xf>
    <xf numFmtId="0" fontId="21" fillId="0" borderId="20" xfId="42" applyFont="1" applyFill="1" applyBorder="1" applyAlignment="1">
      <alignment horizontal="left" vertical="center"/>
    </xf>
    <xf numFmtId="49" fontId="21" fillId="0" borderId="31" xfId="42" applyNumberFormat="1" applyFont="1" applyFill="1" applyBorder="1" applyAlignment="1">
      <alignment horizontal="center" vertical="center"/>
    </xf>
    <xf numFmtId="49" fontId="31" fillId="0" borderId="15" xfId="0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35" fillId="0" borderId="20" xfId="42" applyFont="1" applyFill="1" applyBorder="1" applyAlignment="1">
      <alignment horizontal="left" vertical="center"/>
    </xf>
    <xf numFmtId="1" fontId="35" fillId="0" borderId="15" xfId="42" applyNumberFormat="1" applyFont="1" applyFill="1" applyBorder="1" applyAlignment="1">
      <alignment horizontal="center" vertical="center"/>
    </xf>
    <xf numFmtId="49" fontId="35" fillId="0" borderId="31" xfId="42" applyNumberFormat="1" applyFont="1" applyFill="1" applyBorder="1" applyAlignment="1">
      <alignment horizontal="center" vertical="center"/>
    </xf>
    <xf numFmtId="0" fontId="35" fillId="35" borderId="15" xfId="42" applyFont="1" applyFill="1" applyBorder="1" applyAlignment="1">
      <alignment horizontal="center" vertical="center"/>
    </xf>
    <xf numFmtId="0" fontId="35" fillId="0" borderId="15" xfId="42" applyFont="1" applyFill="1" applyBorder="1" applyAlignment="1">
      <alignment horizontal="left" vertical="center"/>
    </xf>
    <xf numFmtId="1" fontId="35" fillId="0" borderId="15" xfId="42" applyNumberFormat="1" applyFont="1" applyFill="1" applyBorder="1" applyAlignment="1">
      <alignment horizontal="left" vertical="center"/>
    </xf>
    <xf numFmtId="187" fontId="35" fillId="0" borderId="15" xfId="42" applyNumberFormat="1" applyFont="1" applyFill="1" applyBorder="1" applyAlignment="1">
      <alignment horizontal="center" vertical="center"/>
    </xf>
    <xf numFmtId="3" fontId="35" fillId="35" borderId="15" xfId="42" applyNumberFormat="1" applyFont="1" applyFill="1" applyBorder="1" applyAlignment="1">
      <alignment horizontal="center" vertical="center"/>
    </xf>
    <xf numFmtId="3" fontId="35" fillId="0" borderId="20" xfId="42" applyNumberFormat="1" applyFont="1" applyFill="1" applyBorder="1" applyAlignment="1">
      <alignment horizontal="center" vertical="center"/>
    </xf>
    <xf numFmtId="4" fontId="35" fillId="0" borderId="20" xfId="42" applyNumberFormat="1" applyFont="1" applyFill="1" applyBorder="1" applyAlignment="1">
      <alignment horizontal="center" vertical="center"/>
    </xf>
    <xf numFmtId="0" fontId="37" fillId="0" borderId="0" xfId="0" applyFont="1"/>
    <xf numFmtId="0" fontId="26" fillId="0" borderId="15" xfId="0" applyFont="1" applyBorder="1"/>
    <xf numFmtId="49" fontId="25" fillId="0" borderId="31" xfId="42" applyNumberFormat="1" applyFont="1" applyFill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top" wrapText="1"/>
    </xf>
    <xf numFmtId="0" fontId="36" fillId="0" borderId="15" xfId="42" applyFont="1" applyFill="1" applyBorder="1" applyAlignment="1">
      <alignment horizontal="center" vertical="center"/>
    </xf>
    <xf numFmtId="0" fontId="30" fillId="33" borderId="10" xfId="42" applyFont="1" applyFill="1" applyBorder="1" applyAlignment="1">
      <alignment horizontal="center" vertical="center" wrapText="1"/>
    </xf>
    <xf numFmtId="0" fontId="30" fillId="33" borderId="11" xfId="42" applyFont="1" applyFill="1" applyBorder="1" applyAlignment="1">
      <alignment horizontal="center" vertical="center" wrapText="1"/>
    </xf>
    <xf numFmtId="0" fontId="30" fillId="33" borderId="16" xfId="42" applyFont="1" applyFill="1" applyBorder="1" applyAlignment="1">
      <alignment horizontal="center" vertical="center" wrapText="1"/>
    </xf>
    <xf numFmtId="49" fontId="26" fillId="0" borderId="24" xfId="0" applyNumberFormat="1" applyFont="1" applyBorder="1" applyAlignment="1">
      <alignment horizontal="center" vertical="top" wrapText="1"/>
    </xf>
    <xf numFmtId="0" fontId="38" fillId="0" borderId="0" xfId="0" applyFont="1"/>
    <xf numFmtId="49" fontId="26" fillId="0" borderId="32" xfId="0" applyNumberFormat="1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center"/>
    </xf>
    <xf numFmtId="0" fontId="21" fillId="0" borderId="21" xfId="42" applyFont="1" applyFill="1" applyBorder="1" applyAlignment="1">
      <alignment vertical="center"/>
    </xf>
    <xf numFmtId="0" fontId="21" fillId="0" borderId="22" xfId="42" applyFont="1" applyFill="1" applyBorder="1" applyAlignment="1">
      <alignment vertical="center"/>
    </xf>
    <xf numFmtId="0" fontId="21" fillId="0" borderId="23" xfId="42" applyFont="1" applyFill="1" applyBorder="1" applyAlignment="1">
      <alignment vertical="center"/>
    </xf>
    <xf numFmtId="0" fontId="25" fillId="35" borderId="15" xfId="42" applyFont="1" applyFill="1" applyBorder="1" applyAlignment="1">
      <alignment horizontal="left" vertical="center"/>
    </xf>
    <xf numFmtId="49" fontId="25" fillId="35" borderId="15" xfId="42" applyNumberFormat="1" applyFont="1" applyFill="1" applyBorder="1" applyAlignment="1">
      <alignment horizontal="center" vertical="center"/>
    </xf>
    <xf numFmtId="3" fontId="25" fillId="0" borderId="15" xfId="42" applyNumberFormat="1" applyFont="1" applyFill="1" applyBorder="1" applyAlignment="1">
      <alignment horizontal="left" vertical="center"/>
    </xf>
    <xf numFmtId="0" fontId="25" fillId="36" borderId="15" xfId="42" applyFont="1" applyFill="1" applyBorder="1" applyAlignment="1">
      <alignment horizontal="center" vertical="center"/>
    </xf>
    <xf numFmtId="0" fontId="25" fillId="36" borderId="15" xfId="42" applyFont="1" applyFill="1" applyBorder="1" applyAlignment="1">
      <alignment horizontal="left" vertical="center"/>
    </xf>
    <xf numFmtId="49" fontId="26" fillId="36" borderId="24" xfId="0" applyNumberFormat="1" applyFont="1" applyFill="1" applyBorder="1" applyAlignment="1">
      <alignment horizontal="center" vertical="top" wrapText="1"/>
    </xf>
    <xf numFmtId="49" fontId="25" fillId="36" borderId="15" xfId="42" applyNumberFormat="1" applyFont="1" applyFill="1" applyBorder="1" applyAlignment="1">
      <alignment horizontal="center" vertical="center"/>
    </xf>
    <xf numFmtId="3" fontId="25" fillId="36" borderId="15" xfId="42" applyNumberFormat="1" applyFont="1" applyFill="1" applyBorder="1" applyAlignment="1">
      <alignment horizontal="center" vertical="center"/>
    </xf>
    <xf numFmtId="4" fontId="25" fillId="36" borderId="15" xfId="42" applyNumberFormat="1" applyFont="1" applyFill="1" applyBorder="1" applyAlignment="1">
      <alignment horizontal="center" vertical="center"/>
    </xf>
    <xf numFmtId="4" fontId="29" fillId="36" borderId="15" xfId="42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2" fontId="21" fillId="35" borderId="15" xfId="42" applyNumberFormat="1" applyFont="1" applyFill="1" applyBorder="1" applyAlignment="1">
      <alignment horizontal="center" vertical="center"/>
    </xf>
    <xf numFmtId="2" fontId="32" fillId="0" borderId="15" xfId="42" applyNumberFormat="1" applyFont="1" applyFill="1" applyBorder="1" applyAlignment="1">
      <alignment horizontal="center" vertical="center"/>
    </xf>
    <xf numFmtId="0" fontId="0" fillId="35" borderId="15" xfId="0" applyFill="1" applyBorder="1" applyAlignment="1">
      <alignment horizontal="center"/>
    </xf>
    <xf numFmtId="0" fontId="30" fillId="33" borderId="10" xfId="42" applyFont="1" applyFill="1" applyBorder="1" applyAlignment="1">
      <alignment horizontal="center" vertical="center" wrapText="1"/>
    </xf>
    <xf numFmtId="0" fontId="30" fillId="33" borderId="16" xfId="42" applyFont="1" applyFill="1" applyBorder="1" applyAlignment="1">
      <alignment horizontal="center" vertical="center" wrapText="1"/>
    </xf>
    <xf numFmtId="0" fontId="25" fillId="35" borderId="21" xfId="42" applyFont="1" applyFill="1" applyBorder="1" applyAlignment="1">
      <alignment horizontal="center" vertical="top"/>
    </xf>
    <xf numFmtId="0" fontId="25" fillId="35" borderId="22" xfId="42" applyFont="1" applyFill="1" applyBorder="1" applyAlignment="1">
      <alignment horizontal="center" vertical="top"/>
    </xf>
    <xf numFmtId="0" fontId="25" fillId="35" borderId="23" xfId="42" applyFont="1" applyFill="1" applyBorder="1" applyAlignment="1">
      <alignment horizontal="center" vertical="top"/>
    </xf>
    <xf numFmtId="0" fontId="30" fillId="33" borderId="12" xfId="42" applyFont="1" applyFill="1" applyBorder="1" applyAlignment="1">
      <alignment horizontal="center" vertical="center" wrapText="1"/>
    </xf>
    <xf numFmtId="0" fontId="30" fillId="33" borderId="13" xfId="42" applyFont="1" applyFill="1" applyBorder="1" applyAlignment="1">
      <alignment horizontal="center" vertical="center" wrapText="1"/>
    </xf>
    <xf numFmtId="0" fontId="30" fillId="33" borderId="14" xfId="42" applyFont="1" applyFill="1" applyBorder="1" applyAlignment="1">
      <alignment horizontal="center" vertical="center" wrapText="1"/>
    </xf>
    <xf numFmtId="187" fontId="30" fillId="33" borderId="10" xfId="42" applyNumberFormat="1" applyFont="1" applyFill="1" applyBorder="1" applyAlignment="1">
      <alignment horizontal="center" vertical="top" wrapText="1"/>
    </xf>
    <xf numFmtId="187" fontId="30" fillId="33" borderId="16" xfId="42" applyNumberFormat="1" applyFont="1" applyFill="1" applyBorder="1" applyAlignment="1">
      <alignment horizontal="center" vertical="top" wrapText="1"/>
    </xf>
    <xf numFmtId="0" fontId="30" fillId="33" borderId="11" xfId="42" applyFont="1" applyFill="1" applyBorder="1" applyAlignment="1">
      <alignment horizontal="center" vertical="center" wrapText="1"/>
    </xf>
    <xf numFmtId="3" fontId="30" fillId="33" borderId="10" xfId="42" applyNumberFormat="1" applyFont="1" applyFill="1" applyBorder="1" applyAlignment="1">
      <alignment horizontal="center" vertical="top" wrapText="1"/>
    </xf>
    <xf numFmtId="3" fontId="30" fillId="33" borderId="16" xfId="42" applyNumberFormat="1" applyFont="1" applyFill="1" applyBorder="1" applyAlignment="1">
      <alignment horizontal="center" vertical="top" wrapText="1"/>
    </xf>
    <xf numFmtId="0" fontId="30" fillId="33" borderId="10" xfId="42" applyFont="1" applyFill="1" applyBorder="1" applyAlignment="1">
      <alignment horizontal="center" vertical="top" wrapText="1"/>
    </xf>
    <xf numFmtId="0" fontId="30" fillId="33" borderId="16" xfId="42" applyFont="1" applyFill="1" applyBorder="1" applyAlignment="1">
      <alignment horizontal="center" vertical="top" wrapText="1"/>
    </xf>
    <xf numFmtId="1" fontId="30" fillId="33" borderId="10" xfId="42" applyNumberFormat="1" applyFont="1" applyFill="1" applyBorder="1" applyAlignment="1">
      <alignment horizontal="center" vertical="center" wrapText="1"/>
    </xf>
    <xf numFmtId="1" fontId="30" fillId="33" borderId="16" xfId="42" applyNumberFormat="1" applyFont="1" applyFill="1" applyBorder="1" applyAlignment="1">
      <alignment horizontal="center" vertical="center" wrapText="1"/>
    </xf>
    <xf numFmtId="2" fontId="30" fillId="33" borderId="10" xfId="42" applyNumberFormat="1" applyFont="1" applyFill="1" applyBorder="1" applyAlignment="1">
      <alignment horizontal="center" vertical="center" wrapText="1"/>
    </xf>
    <xf numFmtId="2" fontId="30" fillId="33" borderId="16" xfId="42" applyNumberFormat="1" applyFont="1" applyFill="1" applyBorder="1" applyAlignment="1">
      <alignment horizontal="center" vertical="center" wrapText="1"/>
    </xf>
    <xf numFmtId="0" fontId="19" fillId="34" borderId="0" xfId="42" applyFont="1" applyFill="1" applyBorder="1" applyAlignment="1">
      <alignment horizontal="center" vertical="center" wrapText="1"/>
    </xf>
    <xf numFmtId="0" fontId="30" fillId="35" borderId="10" xfId="42" applyFont="1" applyFill="1" applyBorder="1" applyAlignment="1">
      <alignment horizontal="center" vertical="center" wrapText="1"/>
    </xf>
    <xf numFmtId="0" fontId="30" fillId="35" borderId="11" xfId="42" applyFont="1" applyFill="1" applyBorder="1" applyAlignment="1">
      <alignment horizontal="center" vertical="center" wrapText="1"/>
    </xf>
    <xf numFmtId="0" fontId="30" fillId="35" borderId="16" xfId="42" applyFont="1" applyFill="1" applyBorder="1" applyAlignment="1">
      <alignment horizontal="center" vertical="center" wrapText="1"/>
    </xf>
    <xf numFmtId="0" fontId="30" fillId="33" borderId="12" xfId="42" applyFont="1" applyFill="1" applyBorder="1" applyAlignment="1">
      <alignment horizontal="center" vertical="top" wrapText="1"/>
    </xf>
    <xf numFmtId="0" fontId="30" fillId="33" borderId="13" xfId="42" applyFont="1" applyFill="1" applyBorder="1" applyAlignment="1">
      <alignment horizontal="center" vertical="top" wrapText="1"/>
    </xf>
    <xf numFmtId="0" fontId="30" fillId="33" borderId="14" xfId="42" applyFont="1" applyFill="1" applyBorder="1" applyAlignment="1">
      <alignment horizontal="center" vertical="top" wrapText="1"/>
    </xf>
    <xf numFmtId="0" fontId="30" fillId="33" borderId="11" xfId="42" applyFont="1" applyFill="1" applyBorder="1" applyAlignment="1">
      <alignment horizontal="center" vertical="top" wrapText="1"/>
    </xf>
    <xf numFmtId="3" fontId="30" fillId="33" borderId="11" xfId="42" applyNumberFormat="1" applyFont="1" applyFill="1" applyBorder="1" applyAlignment="1">
      <alignment horizontal="center" vertical="top" wrapText="1"/>
    </xf>
    <xf numFmtId="10" fontId="30" fillId="33" borderId="21" xfId="42" applyNumberFormat="1" applyFont="1" applyFill="1" applyBorder="1" applyAlignment="1">
      <alignment horizontal="center" vertical="top" wrapText="1"/>
    </xf>
    <xf numFmtId="10" fontId="30" fillId="33" borderId="22" xfId="42" applyNumberFormat="1" applyFont="1" applyFill="1" applyBorder="1" applyAlignment="1">
      <alignment horizontal="center" vertical="top" wrapText="1"/>
    </xf>
    <xf numFmtId="10" fontId="30" fillId="33" borderId="23" xfId="42" applyNumberFormat="1" applyFont="1" applyFill="1" applyBorder="1" applyAlignment="1">
      <alignment horizontal="center" vertical="top" wrapText="1"/>
    </xf>
    <xf numFmtId="1" fontId="30" fillId="33" borderId="11" xfId="42" applyNumberFormat="1" applyFont="1" applyFill="1" applyBorder="1" applyAlignment="1">
      <alignment horizontal="center" vertical="center" wrapText="1"/>
    </xf>
    <xf numFmtId="0" fontId="25" fillId="33" borderId="21" xfId="42" applyFont="1" applyFill="1" applyBorder="1" applyAlignment="1">
      <alignment horizontal="center" vertical="center"/>
    </xf>
    <xf numFmtId="0" fontId="25" fillId="33" borderId="22" xfId="42" applyFont="1" applyFill="1" applyBorder="1" applyAlignment="1">
      <alignment horizontal="center" vertical="center"/>
    </xf>
    <xf numFmtId="0" fontId="25" fillId="33" borderId="23" xfId="42" applyFont="1" applyFill="1" applyBorder="1" applyAlignment="1">
      <alignment horizontal="center" vertical="center"/>
    </xf>
    <xf numFmtId="3" fontId="30" fillId="33" borderId="25" xfId="42" applyNumberFormat="1" applyFont="1" applyFill="1" applyBorder="1" applyAlignment="1">
      <alignment horizontal="center" vertical="top" wrapText="1"/>
    </xf>
    <xf numFmtId="3" fontId="30" fillId="33" borderId="26" xfId="42" applyNumberFormat="1" applyFont="1" applyFill="1" applyBorder="1" applyAlignment="1">
      <alignment horizontal="center" vertical="top" wrapText="1"/>
    </xf>
    <xf numFmtId="3" fontId="30" fillId="33" borderId="27" xfId="42" applyNumberFormat="1" applyFont="1" applyFill="1" applyBorder="1" applyAlignment="1">
      <alignment horizontal="center" vertical="top" wrapText="1"/>
    </xf>
    <xf numFmtId="1" fontId="30" fillId="33" borderId="10" xfId="42" applyNumberFormat="1" applyFont="1" applyFill="1" applyBorder="1" applyAlignment="1">
      <alignment horizontal="left" vertical="center" wrapText="1"/>
    </xf>
    <xf numFmtId="1" fontId="30" fillId="33" borderId="16" xfId="42" applyNumberFormat="1" applyFont="1" applyFill="1" applyBorder="1" applyAlignment="1">
      <alignment horizontal="left" vertical="center" wrapText="1"/>
    </xf>
    <xf numFmtId="3" fontId="30" fillId="33" borderId="17" xfId="42" applyNumberFormat="1" applyFont="1" applyFill="1" applyBorder="1" applyAlignment="1">
      <alignment horizontal="center" vertical="top" wrapText="1"/>
    </xf>
    <xf numFmtId="3" fontId="30" fillId="33" borderId="18" xfId="42" applyNumberFormat="1" applyFont="1" applyFill="1" applyBorder="1" applyAlignment="1">
      <alignment horizontal="center" vertical="top" wrapText="1"/>
    </xf>
    <xf numFmtId="3" fontId="30" fillId="33" borderId="19" xfId="42" applyNumberFormat="1" applyFont="1" applyFill="1" applyBorder="1" applyAlignment="1">
      <alignment horizontal="center" vertical="top" wrapText="1"/>
    </xf>
    <xf numFmtId="4" fontId="30" fillId="33" borderId="20" xfId="42" applyNumberFormat="1" applyFont="1" applyFill="1" applyBorder="1" applyAlignment="1">
      <alignment horizontal="center" vertical="top" wrapText="1"/>
    </xf>
    <xf numFmtId="3" fontId="25" fillId="33" borderId="16" xfId="42" applyNumberFormat="1" applyFont="1" applyFill="1" applyBorder="1" applyAlignment="1">
      <alignment horizontal="center" vertical="top" wrapText="1"/>
    </xf>
    <xf numFmtId="0" fontId="18" fillId="34" borderId="0" xfId="42" applyFill="1" applyBorder="1" applyAlignment="1">
      <alignment horizontal="center" vertical="center" wrapText="1"/>
    </xf>
    <xf numFmtId="0" fontId="30" fillId="33" borderId="12" xfId="42" applyFont="1" applyFill="1" applyBorder="1" applyAlignment="1">
      <alignment horizontal="left" vertical="top" wrapText="1" indent="2"/>
    </xf>
    <xf numFmtId="0" fontId="30" fillId="33" borderId="14" xfId="42" applyFont="1" applyFill="1" applyBorder="1" applyAlignment="1">
      <alignment horizontal="left" vertical="top" wrapText="1" indent="2"/>
    </xf>
    <xf numFmtId="0" fontId="25" fillId="35" borderId="21" xfId="42" applyFont="1" applyFill="1" applyBorder="1" applyAlignment="1">
      <alignment horizontal="center" vertical="center"/>
    </xf>
    <xf numFmtId="0" fontId="25" fillId="35" borderId="22" xfId="42" applyFont="1" applyFill="1" applyBorder="1" applyAlignment="1">
      <alignment horizontal="center" vertical="center"/>
    </xf>
    <xf numFmtId="0" fontId="25" fillId="35" borderId="23" xfId="42" applyFont="1" applyFill="1" applyBorder="1" applyAlignment="1">
      <alignment horizontal="center" vertical="center"/>
    </xf>
    <xf numFmtId="0" fontId="30" fillId="33" borderId="12" xfId="42" applyFont="1" applyFill="1" applyBorder="1" applyAlignment="1">
      <alignment horizontal="left" vertical="center" wrapText="1" indent="4"/>
    </xf>
    <xf numFmtId="0" fontId="30" fillId="33" borderId="13" xfId="42" applyFont="1" applyFill="1" applyBorder="1" applyAlignment="1">
      <alignment horizontal="left" vertical="center" wrapText="1" indent="4"/>
    </xf>
    <xf numFmtId="0" fontId="30" fillId="33" borderId="14" xfId="42" applyFont="1" applyFill="1" applyBorder="1" applyAlignment="1">
      <alignment horizontal="left" vertical="center" wrapText="1" indent="4"/>
    </xf>
    <xf numFmtId="0" fontId="24" fillId="33" borderId="10" xfId="42" applyFont="1" applyFill="1" applyBorder="1" applyAlignment="1">
      <alignment horizontal="center" vertical="center" wrapText="1"/>
    </xf>
    <xf numFmtId="0" fontId="24" fillId="33" borderId="16" xfId="42" applyFont="1" applyFill="1" applyBorder="1" applyAlignment="1">
      <alignment horizontal="center" vertical="center" wrapText="1"/>
    </xf>
    <xf numFmtId="0" fontId="24" fillId="33" borderId="11" xfId="42" applyFont="1" applyFill="1" applyBorder="1" applyAlignment="1">
      <alignment horizontal="center" vertical="center" wrapText="1"/>
    </xf>
    <xf numFmtId="1" fontId="24" fillId="33" borderId="10" xfId="42" applyNumberFormat="1" applyFont="1" applyFill="1" applyBorder="1" applyAlignment="1">
      <alignment horizontal="center" vertical="center" wrapText="1"/>
    </xf>
    <xf numFmtId="1" fontId="24" fillId="33" borderId="11" xfId="42" applyNumberFormat="1" applyFont="1" applyFill="1" applyBorder="1" applyAlignment="1">
      <alignment horizontal="center" vertical="center" wrapText="1"/>
    </xf>
    <xf numFmtId="1" fontId="24" fillId="33" borderId="16" xfId="42" applyNumberFormat="1" applyFont="1" applyFill="1" applyBorder="1" applyAlignment="1">
      <alignment horizontal="center" vertical="center" wrapText="1"/>
    </xf>
    <xf numFmtId="0" fontId="24" fillId="33" borderId="12" xfId="42" applyFont="1" applyFill="1" applyBorder="1" applyAlignment="1">
      <alignment horizontal="left" vertical="top" wrapText="1" indent="4"/>
    </xf>
    <xf numFmtId="0" fontId="24" fillId="33" borderId="13" xfId="42" applyFont="1" applyFill="1" applyBorder="1" applyAlignment="1">
      <alignment horizontal="left" vertical="top" wrapText="1" indent="4"/>
    </xf>
    <xf numFmtId="0" fontId="24" fillId="33" borderId="14" xfId="42" applyFont="1" applyFill="1" applyBorder="1" applyAlignment="1">
      <alignment horizontal="left" vertical="top" wrapText="1" indent="4"/>
    </xf>
    <xf numFmtId="0" fontId="24" fillId="33" borderId="12" xfId="42" applyFont="1" applyFill="1" applyBorder="1" applyAlignment="1">
      <alignment horizontal="center" vertical="top" wrapText="1"/>
    </xf>
    <xf numFmtId="0" fontId="24" fillId="33" borderId="13" xfId="42" applyFont="1" applyFill="1" applyBorder="1" applyAlignment="1">
      <alignment horizontal="center" vertical="top" wrapText="1"/>
    </xf>
    <xf numFmtId="0" fontId="24" fillId="33" borderId="14" xfId="42" applyFont="1" applyFill="1" applyBorder="1" applyAlignment="1">
      <alignment horizontal="center" vertical="top" wrapText="1"/>
    </xf>
    <xf numFmtId="0" fontId="24" fillId="33" borderId="10" xfId="42" applyFont="1" applyFill="1" applyBorder="1" applyAlignment="1">
      <alignment horizontal="center" vertical="top" wrapText="1"/>
    </xf>
    <xf numFmtId="0" fontId="24" fillId="33" borderId="11" xfId="42" applyFont="1" applyFill="1" applyBorder="1" applyAlignment="1">
      <alignment horizontal="center" vertical="top" wrapText="1"/>
    </xf>
    <xf numFmtId="0" fontId="24" fillId="33" borderId="16" xfId="42" applyFont="1" applyFill="1" applyBorder="1" applyAlignment="1">
      <alignment horizontal="center" vertical="top" wrapText="1"/>
    </xf>
    <xf numFmtId="187" fontId="24" fillId="33" borderId="10" xfId="42" applyNumberFormat="1" applyFont="1" applyFill="1" applyBorder="1" applyAlignment="1">
      <alignment horizontal="center" vertical="top" wrapText="1"/>
    </xf>
    <xf numFmtId="187" fontId="24" fillId="33" borderId="16" xfId="42" applyNumberFormat="1" applyFont="1" applyFill="1" applyBorder="1" applyAlignment="1">
      <alignment horizontal="center" vertical="top" wrapText="1"/>
    </xf>
    <xf numFmtId="3" fontId="24" fillId="33" borderId="17" xfId="42" applyNumberFormat="1" applyFont="1" applyFill="1" applyBorder="1" applyAlignment="1">
      <alignment horizontal="center" vertical="top" wrapText="1"/>
    </xf>
    <xf numFmtId="3" fontId="24" fillId="33" borderId="18" xfId="42" applyNumberFormat="1" applyFont="1" applyFill="1" applyBorder="1" applyAlignment="1">
      <alignment horizontal="center" vertical="top" wrapText="1"/>
    </xf>
    <xf numFmtId="3" fontId="24" fillId="33" borderId="19" xfId="42" applyNumberFormat="1" applyFont="1" applyFill="1" applyBorder="1" applyAlignment="1">
      <alignment horizontal="center" vertical="top" wrapText="1"/>
    </xf>
    <xf numFmtId="0" fontId="24" fillId="33" borderId="12" xfId="42" applyFont="1" applyFill="1" applyBorder="1" applyAlignment="1">
      <alignment horizontal="left" vertical="top" wrapText="1" indent="2"/>
    </xf>
    <xf numFmtId="0" fontId="24" fillId="33" borderId="14" xfId="42" applyFont="1" applyFill="1" applyBorder="1" applyAlignment="1">
      <alignment horizontal="left" vertical="top" wrapText="1" indent="2"/>
    </xf>
    <xf numFmtId="4" fontId="24" fillId="33" borderId="20" xfId="42" applyNumberFormat="1" applyFont="1" applyFill="1" applyBorder="1" applyAlignment="1">
      <alignment horizontal="center" vertical="top" wrapText="1"/>
    </xf>
    <xf numFmtId="0" fontId="21" fillId="33" borderId="21" xfId="42" applyFont="1" applyFill="1" applyBorder="1" applyAlignment="1">
      <alignment horizontal="center" vertical="center"/>
    </xf>
    <xf numFmtId="0" fontId="21" fillId="33" borderId="22" xfId="42" applyFont="1" applyFill="1" applyBorder="1" applyAlignment="1">
      <alignment horizontal="center" vertical="center"/>
    </xf>
    <xf numFmtId="0" fontId="21" fillId="33" borderId="23" xfId="42" applyFont="1" applyFill="1" applyBorder="1" applyAlignment="1">
      <alignment horizontal="center" vertical="center"/>
    </xf>
    <xf numFmtId="3" fontId="24" fillId="33" borderId="10" xfId="42" applyNumberFormat="1" applyFont="1" applyFill="1" applyBorder="1" applyAlignment="1">
      <alignment horizontal="center" vertical="top" wrapText="1"/>
    </xf>
    <xf numFmtId="3" fontId="24" fillId="33" borderId="16" xfId="42" applyNumberFormat="1" applyFont="1" applyFill="1" applyBorder="1" applyAlignment="1">
      <alignment horizontal="center" vertical="top" wrapText="1"/>
    </xf>
    <xf numFmtId="1" fontId="24" fillId="33" borderId="10" xfId="42" applyNumberFormat="1" applyFont="1" applyFill="1" applyBorder="1" applyAlignment="1">
      <alignment horizontal="left" vertical="center" wrapText="1"/>
    </xf>
    <xf numFmtId="1" fontId="24" fillId="33" borderId="16" xfId="42" applyNumberFormat="1" applyFont="1" applyFill="1" applyBorder="1" applyAlignment="1">
      <alignment horizontal="left" vertical="center" wrapText="1"/>
    </xf>
    <xf numFmtId="3" fontId="24" fillId="33" borderId="11" xfId="42" applyNumberFormat="1" applyFont="1" applyFill="1" applyBorder="1" applyAlignment="1">
      <alignment horizontal="center" vertical="top" wrapText="1"/>
    </xf>
    <xf numFmtId="3" fontId="21" fillId="33" borderId="16" xfId="42" applyNumberFormat="1" applyFont="1" applyFill="1" applyBorder="1" applyAlignment="1">
      <alignment horizontal="center" vertical="top" wrapText="1"/>
    </xf>
    <xf numFmtId="0" fontId="21" fillId="0" borderId="21" xfId="42" applyFont="1" applyFill="1" applyBorder="1" applyAlignment="1">
      <alignment horizontal="center" vertical="top"/>
    </xf>
    <xf numFmtId="0" fontId="21" fillId="0" borderId="22" xfId="42" applyFont="1" applyFill="1" applyBorder="1" applyAlignment="1">
      <alignment horizontal="center" vertical="top"/>
    </xf>
    <xf numFmtId="0" fontId="21" fillId="0" borderId="23" xfId="42" applyFont="1" applyFill="1" applyBorder="1" applyAlignment="1">
      <alignment horizontal="center" vertical="top"/>
    </xf>
    <xf numFmtId="0" fontId="24" fillId="33" borderId="17" xfId="42" applyFont="1" applyFill="1" applyBorder="1" applyAlignment="1">
      <alignment horizontal="center" vertical="center" wrapText="1"/>
    </xf>
    <xf numFmtId="0" fontId="24" fillId="33" borderId="18" xfId="42" applyFont="1" applyFill="1" applyBorder="1" applyAlignment="1">
      <alignment horizontal="center" vertical="center" wrapText="1"/>
    </xf>
    <xf numFmtId="0" fontId="24" fillId="33" borderId="19" xfId="42" applyFont="1" applyFill="1" applyBorder="1" applyAlignment="1">
      <alignment horizontal="center" vertical="center" wrapText="1"/>
    </xf>
    <xf numFmtId="1" fontId="24" fillId="33" borderId="15" xfId="42" applyNumberFormat="1" applyFont="1" applyFill="1" applyBorder="1" applyAlignment="1">
      <alignment horizontal="center" vertical="center" wrapText="1"/>
    </xf>
    <xf numFmtId="0" fontId="24" fillId="33" borderId="28" xfId="42" applyFont="1" applyFill="1" applyBorder="1" applyAlignment="1">
      <alignment horizontal="center" vertical="center" wrapText="1"/>
    </xf>
    <xf numFmtId="0" fontId="24" fillId="33" borderId="29" xfId="42" applyFont="1" applyFill="1" applyBorder="1" applyAlignment="1">
      <alignment horizontal="center" vertical="center" wrapText="1"/>
    </xf>
    <xf numFmtId="0" fontId="24" fillId="33" borderId="30" xfId="42" applyFont="1" applyFill="1" applyBorder="1" applyAlignment="1">
      <alignment horizontal="center" vertical="center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3"/>
  <sheetViews>
    <sheetView topLeftCell="A28" zoomScale="80" zoomScaleNormal="80" workbookViewId="0">
      <selection activeCell="B28" sqref="B1:D1048576"/>
    </sheetView>
  </sheetViews>
  <sheetFormatPr defaultRowHeight="14.25"/>
  <cols>
    <col min="1" max="1" width="5.5" style="114" customWidth="1"/>
    <col min="2" max="2" width="20.25" hidden="1" customWidth="1"/>
    <col min="3" max="3" width="16.5" style="1" hidden="1" customWidth="1"/>
    <col min="4" max="4" width="8" hidden="1" customWidth="1"/>
    <col min="5" max="5" width="8.75" style="1" customWidth="1"/>
    <col min="6" max="6" width="9" customWidth="1"/>
    <col min="7" max="7" width="6.125" customWidth="1"/>
    <col min="8" max="8" width="6" customWidth="1"/>
    <col min="9" max="9" width="6.875" style="1" customWidth="1"/>
    <col min="10" max="10" width="11.875" style="1" customWidth="1"/>
    <col min="11" max="11" width="5.625" customWidth="1"/>
    <col min="12" max="12" width="6.125" customWidth="1"/>
    <col min="13" max="13" width="5.875" customWidth="1"/>
    <col min="14" max="14" width="6.25" style="10" customWidth="1"/>
    <col min="15" max="15" width="8.125" customWidth="1"/>
    <col min="16" max="16" width="10.5" customWidth="1"/>
    <col min="17" max="19" width="10.375" style="53" customWidth="1"/>
    <col min="20" max="20" width="5.875" customWidth="1"/>
    <col min="21" max="21" width="13" customWidth="1"/>
    <col min="22" max="22" width="11.625" style="16" customWidth="1"/>
    <col min="23" max="23" width="7.25" style="22" customWidth="1"/>
    <col min="24" max="24" width="6.875" style="1" customWidth="1"/>
    <col min="25" max="25" width="7.875" style="1" customWidth="1"/>
    <col min="26" max="26" width="8.75" style="1" customWidth="1"/>
    <col min="27" max="27" width="4.75" style="11" customWidth="1"/>
    <col min="28" max="28" width="4.75" style="1" customWidth="1"/>
    <col min="29" max="29" width="9" style="19"/>
    <col min="30" max="30" width="7.25" style="9" customWidth="1"/>
    <col min="31" max="31" width="6.875" style="9" customWidth="1"/>
    <col min="32" max="32" width="7.125" style="11" customWidth="1"/>
    <col min="33" max="33" width="6.75" style="13" customWidth="1"/>
    <col min="34" max="34" width="9" style="9"/>
    <col min="35" max="36" width="9" style="1"/>
    <col min="37" max="37" width="7" style="9" customWidth="1"/>
    <col min="38" max="38" width="7.5" style="9" customWidth="1"/>
    <col min="39" max="39" width="5.5" style="50" customWidth="1"/>
    <col min="40" max="40" width="33.625" customWidth="1"/>
  </cols>
  <sheetData>
    <row r="1" spans="1:43" s="7" customFormat="1" ht="72" customHeight="1">
      <c r="A1" s="179" t="s">
        <v>44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6"/>
      <c r="AP1" s="6"/>
      <c r="AQ1" s="6"/>
    </row>
    <row r="2" spans="1:43" s="37" customFormat="1" ht="52.5" customHeight="1">
      <c r="A2" s="180" t="s">
        <v>20</v>
      </c>
      <c r="B2" s="160" t="s">
        <v>0</v>
      </c>
      <c r="C2" s="175" t="s">
        <v>1</v>
      </c>
      <c r="D2" s="160" t="s">
        <v>2</v>
      </c>
      <c r="E2" s="160" t="s">
        <v>18</v>
      </c>
      <c r="F2" s="160" t="s">
        <v>3</v>
      </c>
      <c r="G2" s="160" t="s">
        <v>4</v>
      </c>
      <c r="H2" s="160" t="s">
        <v>5</v>
      </c>
      <c r="I2" s="160" t="s">
        <v>6</v>
      </c>
      <c r="J2" s="160" t="s">
        <v>7</v>
      </c>
      <c r="K2" s="183" t="s">
        <v>21</v>
      </c>
      <c r="L2" s="184"/>
      <c r="M2" s="184"/>
      <c r="N2" s="184"/>
      <c r="O2" s="184"/>
      <c r="P2" s="185"/>
      <c r="Q2" s="69"/>
      <c r="R2" s="69"/>
      <c r="S2" s="69"/>
      <c r="T2" s="165" t="s">
        <v>22</v>
      </c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7"/>
      <c r="AI2" s="173" t="s">
        <v>23</v>
      </c>
      <c r="AJ2" s="173" t="s">
        <v>24</v>
      </c>
      <c r="AK2" s="171" t="s">
        <v>25</v>
      </c>
      <c r="AL2" s="195" t="s">
        <v>26</v>
      </c>
      <c r="AM2" s="188" t="s">
        <v>27</v>
      </c>
      <c r="AN2" s="192" t="s">
        <v>8</v>
      </c>
      <c r="AO2" s="72"/>
      <c r="AP2" s="72"/>
      <c r="AQ2" s="72"/>
    </row>
    <row r="3" spans="1:43" s="37" customFormat="1" ht="92.25" customHeight="1">
      <c r="A3" s="181"/>
      <c r="B3" s="170"/>
      <c r="C3" s="191"/>
      <c r="D3" s="170"/>
      <c r="E3" s="170"/>
      <c r="F3" s="170"/>
      <c r="G3" s="170"/>
      <c r="H3" s="170"/>
      <c r="I3" s="170"/>
      <c r="J3" s="170"/>
      <c r="K3" s="165" t="s">
        <v>9</v>
      </c>
      <c r="L3" s="166"/>
      <c r="M3" s="167"/>
      <c r="N3" s="73" t="s">
        <v>10</v>
      </c>
      <c r="O3" s="61" t="s">
        <v>11</v>
      </c>
      <c r="P3" s="61" t="s">
        <v>12</v>
      </c>
      <c r="Q3" s="177" t="s">
        <v>331</v>
      </c>
      <c r="R3" s="70"/>
      <c r="S3" s="70"/>
      <c r="T3" s="160" t="s">
        <v>20</v>
      </c>
      <c r="U3" s="160" t="s">
        <v>39</v>
      </c>
      <c r="V3" s="175" t="s">
        <v>40</v>
      </c>
      <c r="W3" s="168" t="s">
        <v>19</v>
      </c>
      <c r="X3" s="173" t="s">
        <v>14</v>
      </c>
      <c r="Y3" s="173" t="s">
        <v>28</v>
      </c>
      <c r="Z3" s="173" t="s">
        <v>15</v>
      </c>
      <c r="AA3" s="160" t="s">
        <v>38</v>
      </c>
      <c r="AB3" s="160" t="s">
        <v>41</v>
      </c>
      <c r="AC3" s="171" t="s">
        <v>42</v>
      </c>
      <c r="AD3" s="171" t="s">
        <v>29</v>
      </c>
      <c r="AE3" s="171" t="s">
        <v>16</v>
      </c>
      <c r="AF3" s="74" t="s">
        <v>30</v>
      </c>
      <c r="AG3" s="75"/>
      <c r="AH3" s="171" t="s">
        <v>31</v>
      </c>
      <c r="AI3" s="186"/>
      <c r="AJ3" s="186"/>
      <c r="AK3" s="187"/>
      <c r="AL3" s="196"/>
      <c r="AM3" s="189"/>
      <c r="AN3" s="193"/>
      <c r="AO3" s="72"/>
      <c r="AP3" s="72"/>
      <c r="AQ3" s="72"/>
    </row>
    <row r="4" spans="1:43" s="37" customFormat="1" ht="111.75" customHeight="1">
      <c r="A4" s="182"/>
      <c r="B4" s="161"/>
      <c r="C4" s="176"/>
      <c r="D4" s="161"/>
      <c r="E4" s="161"/>
      <c r="F4" s="161"/>
      <c r="G4" s="161"/>
      <c r="H4" s="161"/>
      <c r="I4" s="161"/>
      <c r="J4" s="161"/>
      <c r="K4" s="61" t="s">
        <v>32</v>
      </c>
      <c r="L4" s="61" t="s">
        <v>33</v>
      </c>
      <c r="M4" s="61" t="s">
        <v>34</v>
      </c>
      <c r="N4" s="76"/>
      <c r="O4" s="77"/>
      <c r="P4" s="77"/>
      <c r="Q4" s="178"/>
      <c r="R4" s="78" t="s">
        <v>338</v>
      </c>
      <c r="S4" s="78" t="s">
        <v>339</v>
      </c>
      <c r="T4" s="161"/>
      <c r="U4" s="161"/>
      <c r="V4" s="176"/>
      <c r="W4" s="169"/>
      <c r="X4" s="174"/>
      <c r="Y4" s="174"/>
      <c r="Z4" s="174"/>
      <c r="AA4" s="161"/>
      <c r="AB4" s="161"/>
      <c r="AC4" s="172"/>
      <c r="AD4" s="172"/>
      <c r="AE4" s="172"/>
      <c r="AF4" s="60" t="s">
        <v>35</v>
      </c>
      <c r="AG4" s="65" t="s">
        <v>36</v>
      </c>
      <c r="AH4" s="172"/>
      <c r="AI4" s="174"/>
      <c r="AJ4" s="174"/>
      <c r="AK4" s="172"/>
      <c r="AL4" s="197"/>
      <c r="AM4" s="190"/>
      <c r="AN4" s="194"/>
      <c r="AO4" s="72"/>
      <c r="AP4" s="72"/>
      <c r="AQ4" s="72"/>
    </row>
    <row r="5" spans="1:43" s="37" customFormat="1" ht="23.25">
      <c r="A5" s="109">
        <v>1</v>
      </c>
      <c r="B5" s="28" t="s">
        <v>330</v>
      </c>
      <c r="C5" s="29">
        <v>1470600017626</v>
      </c>
      <c r="D5" s="30" t="s">
        <v>45</v>
      </c>
      <c r="E5" s="27" t="s">
        <v>43</v>
      </c>
      <c r="F5" s="27">
        <v>6292</v>
      </c>
      <c r="G5" s="27"/>
      <c r="H5" s="27">
        <v>19</v>
      </c>
      <c r="I5" s="27">
        <v>4</v>
      </c>
      <c r="J5" s="27" t="s">
        <v>37</v>
      </c>
      <c r="K5" s="27">
        <v>22</v>
      </c>
      <c r="L5" s="27">
        <v>0</v>
      </c>
      <c r="M5" s="27">
        <v>33</v>
      </c>
      <c r="N5" s="31">
        <f t="shared" ref="N5:N33" si="0">K5*400+L5*100+M5</f>
        <v>8833</v>
      </c>
      <c r="O5" s="27">
        <v>330</v>
      </c>
      <c r="P5" s="31">
        <f t="shared" ref="P5:P33" si="1">N5*O5</f>
        <v>2914890</v>
      </c>
      <c r="Q5" s="51">
        <f t="shared" ref="Q5:Q34" si="2">P5*0.01%</f>
        <v>291.48900000000003</v>
      </c>
      <c r="R5" s="51">
        <f t="shared" ref="R5:R44" si="3">Q5*90%</f>
        <v>262.34010000000006</v>
      </c>
      <c r="S5" s="56">
        <v>29</v>
      </c>
      <c r="T5" s="28"/>
      <c r="U5" s="28"/>
      <c r="V5" s="32"/>
      <c r="W5" s="33"/>
      <c r="X5" s="27"/>
      <c r="Y5" s="27"/>
      <c r="Z5" s="27"/>
      <c r="AA5" s="27"/>
      <c r="AB5" s="27"/>
      <c r="AC5" s="34">
        <f t="shared" ref="AC5:AC33" si="4">AB5*7850*0.3%</f>
        <v>0</v>
      </c>
      <c r="AD5" s="31"/>
      <c r="AE5" s="31">
        <f t="shared" ref="AE5:AE33" si="5">Z5*AD5</f>
        <v>0</v>
      </c>
      <c r="AF5" s="27"/>
      <c r="AG5" s="31"/>
      <c r="AH5" s="31">
        <f t="shared" ref="AH5:AH33" si="6">AE5-AG5</f>
        <v>0</v>
      </c>
      <c r="AI5" s="31">
        <f t="shared" ref="AI5:AI33" si="7">P5+AH5</f>
        <v>2914890</v>
      </c>
      <c r="AJ5" s="27"/>
      <c r="AK5" s="31"/>
      <c r="AL5" s="35"/>
      <c r="AM5" s="48">
        <v>1E-4</v>
      </c>
      <c r="AN5" s="28"/>
      <c r="AO5" s="36"/>
      <c r="AP5" s="36"/>
      <c r="AQ5" s="36"/>
    </row>
    <row r="6" spans="1:43" s="37" customFormat="1" ht="23.25">
      <c r="A6" s="110">
        <v>2</v>
      </c>
      <c r="B6" s="28" t="s">
        <v>329</v>
      </c>
      <c r="C6" s="29">
        <v>1470700037505</v>
      </c>
      <c r="D6" s="30" t="s">
        <v>46</v>
      </c>
      <c r="E6" s="27" t="s">
        <v>43</v>
      </c>
      <c r="F6" s="27">
        <v>6292</v>
      </c>
      <c r="G6" s="27"/>
      <c r="H6" s="27">
        <v>18</v>
      </c>
      <c r="I6" s="27">
        <v>4</v>
      </c>
      <c r="J6" s="27" t="s">
        <v>37</v>
      </c>
      <c r="K6" s="27">
        <v>6</v>
      </c>
      <c r="L6" s="27">
        <v>0</v>
      </c>
      <c r="M6" s="27">
        <v>0</v>
      </c>
      <c r="N6" s="31">
        <f t="shared" si="0"/>
        <v>2400</v>
      </c>
      <c r="O6" s="27">
        <v>330</v>
      </c>
      <c r="P6" s="31">
        <f t="shared" si="1"/>
        <v>792000</v>
      </c>
      <c r="Q6" s="51">
        <f t="shared" si="2"/>
        <v>79.2</v>
      </c>
      <c r="R6" s="51">
        <f t="shared" si="3"/>
        <v>71.28</v>
      </c>
      <c r="S6" s="56">
        <f t="shared" ref="S6:S44" si="8">Q6-R6</f>
        <v>7.9200000000000017</v>
      </c>
      <c r="T6" s="28"/>
      <c r="U6" s="28"/>
      <c r="V6" s="32"/>
      <c r="W6" s="33"/>
      <c r="X6" s="27"/>
      <c r="Y6" s="27"/>
      <c r="Z6" s="27"/>
      <c r="AA6" s="27"/>
      <c r="AB6" s="27"/>
      <c r="AC6" s="34">
        <f t="shared" si="4"/>
        <v>0</v>
      </c>
      <c r="AD6" s="31"/>
      <c r="AE6" s="31">
        <f t="shared" si="5"/>
        <v>0</v>
      </c>
      <c r="AF6" s="27"/>
      <c r="AG6" s="31"/>
      <c r="AH6" s="31">
        <f t="shared" si="6"/>
        <v>0</v>
      </c>
      <c r="AI6" s="31">
        <f t="shared" si="7"/>
        <v>792000</v>
      </c>
      <c r="AJ6" s="27"/>
      <c r="AK6" s="31"/>
      <c r="AL6" s="35"/>
      <c r="AM6" s="48">
        <v>1E-4</v>
      </c>
      <c r="AN6" s="28"/>
      <c r="AO6" s="36"/>
      <c r="AP6" s="36"/>
      <c r="AQ6" s="36"/>
    </row>
    <row r="7" spans="1:43" s="37" customFormat="1" ht="23.25">
      <c r="A7" s="110">
        <v>3</v>
      </c>
      <c r="B7" s="28" t="s">
        <v>328</v>
      </c>
      <c r="C7" s="29">
        <v>3470700089668</v>
      </c>
      <c r="D7" s="30" t="s">
        <v>47</v>
      </c>
      <c r="E7" s="27" t="s">
        <v>43</v>
      </c>
      <c r="F7" s="27">
        <v>4021</v>
      </c>
      <c r="G7" s="27"/>
      <c r="H7" s="27">
        <v>6</v>
      </c>
      <c r="I7" s="27">
        <v>4</v>
      </c>
      <c r="J7" s="27" t="s">
        <v>37</v>
      </c>
      <c r="K7" s="27">
        <v>8</v>
      </c>
      <c r="L7" s="27">
        <v>2</v>
      </c>
      <c r="M7" s="27">
        <v>49</v>
      </c>
      <c r="N7" s="31">
        <f t="shared" si="0"/>
        <v>3449</v>
      </c>
      <c r="O7" s="27">
        <v>330</v>
      </c>
      <c r="P7" s="31">
        <f t="shared" si="1"/>
        <v>1138170</v>
      </c>
      <c r="Q7" s="51">
        <f t="shared" si="2"/>
        <v>113.81700000000001</v>
      </c>
      <c r="R7" s="51">
        <f t="shared" si="3"/>
        <v>102.43530000000001</v>
      </c>
      <c r="S7" s="56">
        <f t="shared" si="8"/>
        <v>11.381699999999995</v>
      </c>
      <c r="T7" s="28"/>
      <c r="U7" s="28"/>
      <c r="V7" s="32"/>
      <c r="W7" s="33"/>
      <c r="X7" s="27"/>
      <c r="Y7" s="27"/>
      <c r="Z7" s="27"/>
      <c r="AA7" s="27"/>
      <c r="AB7" s="27"/>
      <c r="AC7" s="34">
        <f t="shared" si="4"/>
        <v>0</v>
      </c>
      <c r="AD7" s="31"/>
      <c r="AE7" s="31">
        <f t="shared" si="5"/>
        <v>0</v>
      </c>
      <c r="AF7" s="27"/>
      <c r="AG7" s="31"/>
      <c r="AH7" s="31">
        <f t="shared" si="6"/>
        <v>0</v>
      </c>
      <c r="AI7" s="31">
        <f t="shared" si="7"/>
        <v>1138170</v>
      </c>
      <c r="AJ7" s="27"/>
      <c r="AK7" s="31"/>
      <c r="AL7" s="35"/>
      <c r="AM7" s="48">
        <v>1E-4</v>
      </c>
      <c r="AN7" s="28"/>
      <c r="AO7" s="36"/>
      <c r="AP7" s="36"/>
      <c r="AQ7" s="36"/>
    </row>
    <row r="8" spans="1:43" s="37" customFormat="1" ht="23.25">
      <c r="A8" s="162">
        <v>4</v>
      </c>
      <c r="B8" s="28" t="s">
        <v>327</v>
      </c>
      <c r="C8" s="29">
        <v>3410100972994</v>
      </c>
      <c r="D8" s="30" t="s">
        <v>48</v>
      </c>
      <c r="E8" s="27" t="s">
        <v>43</v>
      </c>
      <c r="F8" s="27">
        <v>3398</v>
      </c>
      <c r="G8" s="27"/>
      <c r="H8" s="27">
        <v>1</v>
      </c>
      <c r="I8" s="27">
        <v>4</v>
      </c>
      <c r="J8" s="27" t="s">
        <v>37</v>
      </c>
      <c r="K8" s="27">
        <v>1</v>
      </c>
      <c r="L8" s="27">
        <v>1</v>
      </c>
      <c r="M8" s="27">
        <v>3</v>
      </c>
      <c r="N8" s="31">
        <f t="shared" si="0"/>
        <v>503</v>
      </c>
      <c r="O8" s="27">
        <v>330</v>
      </c>
      <c r="P8" s="31">
        <f t="shared" si="1"/>
        <v>165990</v>
      </c>
      <c r="Q8" s="51">
        <f t="shared" si="2"/>
        <v>16.599</v>
      </c>
      <c r="R8" s="51">
        <f t="shared" si="3"/>
        <v>14.9391</v>
      </c>
      <c r="S8" s="56">
        <f t="shared" si="8"/>
        <v>1.6599000000000004</v>
      </c>
      <c r="T8" s="28"/>
      <c r="U8" s="28"/>
      <c r="V8" s="32"/>
      <c r="W8" s="33"/>
      <c r="X8" s="27"/>
      <c r="Y8" s="27"/>
      <c r="Z8" s="27"/>
      <c r="AA8" s="27"/>
      <c r="AB8" s="27"/>
      <c r="AC8" s="34">
        <f t="shared" si="4"/>
        <v>0</v>
      </c>
      <c r="AD8" s="31"/>
      <c r="AE8" s="31">
        <f t="shared" si="5"/>
        <v>0</v>
      </c>
      <c r="AF8" s="27"/>
      <c r="AG8" s="31"/>
      <c r="AH8" s="31">
        <f t="shared" si="6"/>
        <v>0</v>
      </c>
      <c r="AI8" s="31">
        <f t="shared" si="7"/>
        <v>165990</v>
      </c>
      <c r="AJ8" s="27"/>
      <c r="AK8" s="31"/>
      <c r="AL8" s="35"/>
      <c r="AM8" s="48">
        <v>1E-4</v>
      </c>
      <c r="AN8" s="28"/>
      <c r="AO8" s="36"/>
      <c r="AP8" s="36"/>
      <c r="AQ8" s="36"/>
    </row>
    <row r="9" spans="1:43" s="37" customFormat="1" ht="23.25">
      <c r="A9" s="163"/>
      <c r="B9" s="28"/>
      <c r="C9" s="29"/>
      <c r="D9" s="30" t="s">
        <v>49</v>
      </c>
      <c r="E9" s="27" t="s">
        <v>43</v>
      </c>
      <c r="F9" s="27">
        <v>3398</v>
      </c>
      <c r="G9" s="27"/>
      <c r="H9" s="27">
        <v>2</v>
      </c>
      <c r="I9" s="27">
        <v>4</v>
      </c>
      <c r="J9" s="27" t="s">
        <v>37</v>
      </c>
      <c r="K9" s="27">
        <v>1</v>
      </c>
      <c r="L9" s="27">
        <v>1</v>
      </c>
      <c r="M9" s="27">
        <v>29</v>
      </c>
      <c r="N9" s="31">
        <f t="shared" si="0"/>
        <v>529</v>
      </c>
      <c r="O9" s="27">
        <v>330</v>
      </c>
      <c r="P9" s="31">
        <f t="shared" si="1"/>
        <v>174570</v>
      </c>
      <c r="Q9" s="51">
        <f t="shared" si="2"/>
        <v>17.457000000000001</v>
      </c>
      <c r="R9" s="51">
        <f t="shared" si="3"/>
        <v>15.711300000000001</v>
      </c>
      <c r="S9" s="56">
        <f t="shared" si="8"/>
        <v>1.7456999999999994</v>
      </c>
      <c r="T9" s="28"/>
      <c r="U9" s="28"/>
      <c r="V9" s="32"/>
      <c r="W9" s="33"/>
      <c r="X9" s="27"/>
      <c r="Y9" s="27"/>
      <c r="Z9" s="27"/>
      <c r="AA9" s="27"/>
      <c r="AB9" s="27"/>
      <c r="AC9" s="34">
        <f t="shared" si="4"/>
        <v>0</v>
      </c>
      <c r="AD9" s="31"/>
      <c r="AE9" s="31">
        <f t="shared" si="5"/>
        <v>0</v>
      </c>
      <c r="AF9" s="27"/>
      <c r="AG9" s="31"/>
      <c r="AH9" s="31">
        <f t="shared" si="6"/>
        <v>0</v>
      </c>
      <c r="AI9" s="31">
        <f t="shared" si="7"/>
        <v>174570</v>
      </c>
      <c r="AJ9" s="27"/>
      <c r="AK9" s="31"/>
      <c r="AL9" s="35"/>
      <c r="AM9" s="48">
        <v>1E-4</v>
      </c>
      <c r="AN9" s="28"/>
      <c r="AO9" s="36"/>
      <c r="AP9" s="36"/>
      <c r="AQ9" s="36"/>
    </row>
    <row r="10" spans="1:43" s="37" customFormat="1" ht="23.25">
      <c r="A10" s="163"/>
      <c r="B10" s="28"/>
      <c r="C10" s="29"/>
      <c r="D10" s="30" t="s">
        <v>50</v>
      </c>
      <c r="E10" s="27" t="s">
        <v>43</v>
      </c>
      <c r="F10" s="27">
        <v>3398</v>
      </c>
      <c r="G10" s="27"/>
      <c r="H10" s="27">
        <v>3</v>
      </c>
      <c r="I10" s="27">
        <v>4</v>
      </c>
      <c r="J10" s="27" t="s">
        <v>37</v>
      </c>
      <c r="K10" s="27">
        <v>7</v>
      </c>
      <c r="L10" s="27">
        <v>1</v>
      </c>
      <c r="M10" s="27">
        <v>43</v>
      </c>
      <c r="N10" s="31">
        <f t="shared" si="0"/>
        <v>2943</v>
      </c>
      <c r="O10" s="27">
        <v>330</v>
      </c>
      <c r="P10" s="31">
        <f t="shared" si="1"/>
        <v>971190</v>
      </c>
      <c r="Q10" s="51">
        <f t="shared" si="2"/>
        <v>97.119</v>
      </c>
      <c r="R10" s="51">
        <f t="shared" si="3"/>
        <v>87.4071</v>
      </c>
      <c r="S10" s="56">
        <f t="shared" si="8"/>
        <v>9.7119</v>
      </c>
      <c r="T10" s="28"/>
      <c r="U10" s="28"/>
      <c r="V10" s="32"/>
      <c r="W10" s="33"/>
      <c r="X10" s="27"/>
      <c r="Y10" s="27"/>
      <c r="Z10" s="27"/>
      <c r="AA10" s="27"/>
      <c r="AB10" s="27"/>
      <c r="AC10" s="34">
        <f t="shared" si="4"/>
        <v>0</v>
      </c>
      <c r="AD10" s="31"/>
      <c r="AE10" s="31">
        <f t="shared" si="5"/>
        <v>0</v>
      </c>
      <c r="AF10" s="27"/>
      <c r="AG10" s="31"/>
      <c r="AH10" s="31">
        <f t="shared" si="6"/>
        <v>0</v>
      </c>
      <c r="AI10" s="31">
        <f t="shared" si="7"/>
        <v>971190</v>
      </c>
      <c r="AJ10" s="27"/>
      <c r="AK10" s="31"/>
      <c r="AL10" s="35"/>
      <c r="AM10" s="48">
        <v>1E-4</v>
      </c>
      <c r="AN10" s="28"/>
      <c r="AO10" s="36"/>
      <c r="AP10" s="36"/>
      <c r="AQ10" s="36"/>
    </row>
    <row r="11" spans="1:43" s="37" customFormat="1" ht="23.25">
      <c r="A11" s="164"/>
      <c r="B11" s="28"/>
      <c r="C11" s="29"/>
      <c r="D11" s="30"/>
      <c r="E11" s="27"/>
      <c r="F11" s="27"/>
      <c r="G11" s="27"/>
      <c r="H11" s="27"/>
      <c r="I11" s="27"/>
      <c r="J11" s="27"/>
      <c r="K11" s="27"/>
      <c r="L11" s="27"/>
      <c r="M11" s="27"/>
      <c r="N11" s="31"/>
      <c r="O11" s="27"/>
      <c r="P11" s="31">
        <f>SUM(P8:P10)</f>
        <v>1311750</v>
      </c>
      <c r="Q11" s="51">
        <f>SUM(Q8:Q10)</f>
        <v>131.17500000000001</v>
      </c>
      <c r="R11" s="51">
        <f t="shared" si="3"/>
        <v>118.05750000000002</v>
      </c>
      <c r="S11" s="56">
        <v>13</v>
      </c>
      <c r="T11" s="28"/>
      <c r="U11" s="28"/>
      <c r="V11" s="32"/>
      <c r="W11" s="33"/>
      <c r="X11" s="27"/>
      <c r="Y11" s="27"/>
      <c r="Z11" s="27"/>
      <c r="AA11" s="27"/>
      <c r="AB11" s="27"/>
      <c r="AC11" s="34"/>
      <c r="AD11" s="31"/>
      <c r="AE11" s="31"/>
      <c r="AF11" s="27"/>
      <c r="AG11" s="31"/>
      <c r="AH11" s="31"/>
      <c r="AI11" s="31"/>
      <c r="AJ11" s="27"/>
      <c r="AK11" s="31"/>
      <c r="AL11" s="35"/>
      <c r="AM11" s="48"/>
      <c r="AN11" s="28"/>
      <c r="AO11" s="36"/>
      <c r="AP11" s="36"/>
      <c r="AQ11" s="36"/>
    </row>
    <row r="12" spans="1:43" s="37" customFormat="1" ht="23.25">
      <c r="A12" s="110">
        <v>5</v>
      </c>
      <c r="B12" s="28" t="s">
        <v>326</v>
      </c>
      <c r="C12" s="29">
        <v>347050039923</v>
      </c>
      <c r="D12" s="30" t="s">
        <v>51</v>
      </c>
      <c r="E12" s="27" t="s">
        <v>43</v>
      </c>
      <c r="F12" s="27">
        <v>3665</v>
      </c>
      <c r="G12" s="27"/>
      <c r="H12" s="27">
        <v>1</v>
      </c>
      <c r="I12" s="27">
        <v>4</v>
      </c>
      <c r="J12" s="27" t="s">
        <v>37</v>
      </c>
      <c r="K12" s="27">
        <v>19</v>
      </c>
      <c r="L12" s="27">
        <v>2</v>
      </c>
      <c r="M12" s="27">
        <v>28</v>
      </c>
      <c r="N12" s="31">
        <f t="shared" si="0"/>
        <v>7828</v>
      </c>
      <c r="O12" s="27">
        <v>330</v>
      </c>
      <c r="P12" s="31">
        <f t="shared" si="1"/>
        <v>2583240</v>
      </c>
      <c r="Q12" s="51">
        <f t="shared" si="2"/>
        <v>258.32400000000001</v>
      </c>
      <c r="R12" s="51">
        <f t="shared" si="3"/>
        <v>232.49160000000001</v>
      </c>
      <c r="S12" s="56">
        <f t="shared" si="8"/>
        <v>25.832400000000007</v>
      </c>
      <c r="T12" s="28"/>
      <c r="U12" s="28"/>
      <c r="V12" s="32"/>
      <c r="W12" s="33"/>
      <c r="X12" s="27"/>
      <c r="Y12" s="27"/>
      <c r="Z12" s="27"/>
      <c r="AA12" s="27"/>
      <c r="AB12" s="27"/>
      <c r="AC12" s="34">
        <f t="shared" si="4"/>
        <v>0</v>
      </c>
      <c r="AD12" s="31"/>
      <c r="AE12" s="31">
        <f t="shared" si="5"/>
        <v>0</v>
      </c>
      <c r="AF12" s="27"/>
      <c r="AG12" s="31"/>
      <c r="AH12" s="31">
        <f t="shared" si="6"/>
        <v>0</v>
      </c>
      <c r="AI12" s="31">
        <f t="shared" si="7"/>
        <v>2583240</v>
      </c>
      <c r="AJ12" s="27"/>
      <c r="AK12" s="31"/>
      <c r="AL12" s="35"/>
      <c r="AM12" s="48">
        <v>1E-4</v>
      </c>
      <c r="AN12" s="28"/>
      <c r="AO12" s="36"/>
      <c r="AP12" s="36"/>
      <c r="AQ12" s="36"/>
    </row>
    <row r="13" spans="1:43" s="37" customFormat="1" ht="23.25">
      <c r="A13" s="110">
        <v>6</v>
      </c>
      <c r="B13" s="28" t="s">
        <v>325</v>
      </c>
      <c r="C13" s="29">
        <v>3470600094287</v>
      </c>
      <c r="D13" s="30" t="s">
        <v>52</v>
      </c>
      <c r="E13" s="27" t="s">
        <v>43</v>
      </c>
      <c r="F13" s="27">
        <v>6090</v>
      </c>
      <c r="G13" s="27"/>
      <c r="H13" s="27">
        <v>24</v>
      </c>
      <c r="I13" s="27">
        <v>4</v>
      </c>
      <c r="J13" s="27" t="s">
        <v>37</v>
      </c>
      <c r="K13" s="27">
        <v>27</v>
      </c>
      <c r="L13" s="27">
        <v>1</v>
      </c>
      <c r="M13" s="27">
        <v>27</v>
      </c>
      <c r="N13" s="31">
        <f t="shared" si="0"/>
        <v>10927</v>
      </c>
      <c r="O13" s="27">
        <v>330</v>
      </c>
      <c r="P13" s="31">
        <f t="shared" si="1"/>
        <v>3605910</v>
      </c>
      <c r="Q13" s="51">
        <f t="shared" si="2"/>
        <v>360.59100000000001</v>
      </c>
      <c r="R13" s="51">
        <f t="shared" si="3"/>
        <v>324.53190000000001</v>
      </c>
      <c r="S13" s="56">
        <f t="shared" si="8"/>
        <v>36.059100000000001</v>
      </c>
      <c r="T13" s="28"/>
      <c r="U13" s="28"/>
      <c r="V13" s="32"/>
      <c r="W13" s="33"/>
      <c r="X13" s="27"/>
      <c r="Y13" s="27"/>
      <c r="Z13" s="27"/>
      <c r="AA13" s="27"/>
      <c r="AB13" s="27"/>
      <c r="AC13" s="34">
        <f t="shared" si="4"/>
        <v>0</v>
      </c>
      <c r="AD13" s="31"/>
      <c r="AE13" s="31">
        <f t="shared" si="5"/>
        <v>0</v>
      </c>
      <c r="AF13" s="27"/>
      <c r="AG13" s="31"/>
      <c r="AH13" s="31">
        <f t="shared" si="6"/>
        <v>0</v>
      </c>
      <c r="AI13" s="31">
        <f t="shared" si="7"/>
        <v>3605910</v>
      </c>
      <c r="AJ13" s="27"/>
      <c r="AK13" s="31"/>
      <c r="AL13" s="35"/>
      <c r="AM13" s="48">
        <v>1E-4</v>
      </c>
      <c r="AN13" s="28"/>
      <c r="AO13" s="36"/>
      <c r="AP13" s="36"/>
      <c r="AQ13" s="36"/>
    </row>
    <row r="14" spans="1:43" s="37" customFormat="1" ht="23.25">
      <c r="A14" s="110">
        <v>7</v>
      </c>
      <c r="B14" s="28" t="s">
        <v>324</v>
      </c>
      <c r="C14" s="29">
        <v>3470600095879</v>
      </c>
      <c r="D14" s="30" t="s">
        <v>53</v>
      </c>
      <c r="E14" s="27" t="s">
        <v>43</v>
      </c>
      <c r="F14" s="27">
        <v>3666</v>
      </c>
      <c r="G14" s="27"/>
      <c r="H14" s="27">
        <v>12</v>
      </c>
      <c r="I14" s="27">
        <v>4</v>
      </c>
      <c r="J14" s="27" t="s">
        <v>37</v>
      </c>
      <c r="K14" s="27">
        <v>19</v>
      </c>
      <c r="L14" s="27">
        <v>2</v>
      </c>
      <c r="M14" s="27">
        <v>60</v>
      </c>
      <c r="N14" s="31">
        <f t="shared" si="0"/>
        <v>7860</v>
      </c>
      <c r="O14" s="27">
        <v>330</v>
      </c>
      <c r="P14" s="31">
        <f t="shared" si="1"/>
        <v>2593800</v>
      </c>
      <c r="Q14" s="51">
        <f t="shared" si="2"/>
        <v>259.38</v>
      </c>
      <c r="R14" s="51">
        <f t="shared" si="3"/>
        <v>233.44200000000001</v>
      </c>
      <c r="S14" s="56">
        <f t="shared" si="8"/>
        <v>25.937999999999988</v>
      </c>
      <c r="T14" s="28"/>
      <c r="U14" s="28"/>
      <c r="V14" s="32"/>
      <c r="W14" s="33"/>
      <c r="X14" s="27"/>
      <c r="Y14" s="27"/>
      <c r="Z14" s="27"/>
      <c r="AA14" s="27"/>
      <c r="AB14" s="27"/>
      <c r="AC14" s="34">
        <f t="shared" si="4"/>
        <v>0</v>
      </c>
      <c r="AD14" s="31"/>
      <c r="AE14" s="31">
        <f t="shared" si="5"/>
        <v>0</v>
      </c>
      <c r="AF14" s="27"/>
      <c r="AG14" s="31"/>
      <c r="AH14" s="31">
        <f t="shared" si="6"/>
        <v>0</v>
      </c>
      <c r="AI14" s="31">
        <f t="shared" si="7"/>
        <v>2593800</v>
      </c>
      <c r="AJ14" s="27"/>
      <c r="AK14" s="31"/>
      <c r="AL14" s="35"/>
      <c r="AM14" s="48">
        <v>1E-4</v>
      </c>
      <c r="AN14" s="28"/>
      <c r="AO14" s="36"/>
      <c r="AP14" s="36"/>
      <c r="AQ14" s="36"/>
    </row>
    <row r="15" spans="1:43" s="37" customFormat="1" ht="23.25">
      <c r="A15" s="110">
        <v>8</v>
      </c>
      <c r="B15" s="28" t="s">
        <v>323</v>
      </c>
      <c r="C15" s="29">
        <v>3470600094511</v>
      </c>
      <c r="D15" s="30" t="s">
        <v>54</v>
      </c>
      <c r="E15" s="27" t="s">
        <v>43</v>
      </c>
      <c r="F15" s="27">
        <v>6090</v>
      </c>
      <c r="G15" s="27"/>
      <c r="H15" s="27">
        <v>2</v>
      </c>
      <c r="I15" s="27">
        <v>4</v>
      </c>
      <c r="J15" s="27" t="s">
        <v>37</v>
      </c>
      <c r="K15" s="27">
        <v>38</v>
      </c>
      <c r="L15" s="27">
        <v>3</v>
      </c>
      <c r="M15" s="27">
        <v>90</v>
      </c>
      <c r="N15" s="31">
        <f t="shared" si="0"/>
        <v>15590</v>
      </c>
      <c r="O15" s="27">
        <v>330</v>
      </c>
      <c r="P15" s="31">
        <f t="shared" si="1"/>
        <v>5144700</v>
      </c>
      <c r="Q15" s="51">
        <f t="shared" si="2"/>
        <v>514.47</v>
      </c>
      <c r="R15" s="51">
        <f t="shared" si="3"/>
        <v>463.02300000000002</v>
      </c>
      <c r="S15" s="56">
        <f t="shared" si="8"/>
        <v>51.447000000000003</v>
      </c>
      <c r="T15" s="28"/>
      <c r="U15" s="28"/>
      <c r="V15" s="32"/>
      <c r="W15" s="33"/>
      <c r="X15" s="27"/>
      <c r="Y15" s="27"/>
      <c r="Z15" s="27"/>
      <c r="AA15" s="27"/>
      <c r="AB15" s="27"/>
      <c r="AC15" s="34">
        <f t="shared" si="4"/>
        <v>0</v>
      </c>
      <c r="AD15" s="31"/>
      <c r="AE15" s="31">
        <f t="shared" si="5"/>
        <v>0</v>
      </c>
      <c r="AF15" s="27"/>
      <c r="AG15" s="31"/>
      <c r="AH15" s="31">
        <f t="shared" si="6"/>
        <v>0</v>
      </c>
      <c r="AI15" s="31">
        <f t="shared" si="7"/>
        <v>5144700</v>
      </c>
      <c r="AJ15" s="27"/>
      <c r="AK15" s="31"/>
      <c r="AL15" s="35"/>
      <c r="AM15" s="48">
        <v>1E-4</v>
      </c>
      <c r="AN15" s="28"/>
      <c r="AO15" s="36"/>
      <c r="AP15" s="36"/>
      <c r="AQ15" s="36"/>
    </row>
    <row r="16" spans="1:43" s="37" customFormat="1" ht="23.25">
      <c r="A16" s="110">
        <v>9</v>
      </c>
      <c r="B16" s="28" t="s">
        <v>322</v>
      </c>
      <c r="C16" s="29">
        <v>3470600035710</v>
      </c>
      <c r="D16" s="30" t="s">
        <v>55</v>
      </c>
      <c r="E16" s="27" t="s">
        <v>43</v>
      </c>
      <c r="F16" s="27">
        <v>3664</v>
      </c>
      <c r="G16" s="27"/>
      <c r="H16" s="27">
        <v>11</v>
      </c>
      <c r="I16" s="27">
        <v>4</v>
      </c>
      <c r="J16" s="27" t="s">
        <v>37</v>
      </c>
      <c r="K16" s="27">
        <v>28</v>
      </c>
      <c r="L16" s="27">
        <v>3</v>
      </c>
      <c r="M16" s="27">
        <v>23</v>
      </c>
      <c r="N16" s="31">
        <f t="shared" si="0"/>
        <v>11523</v>
      </c>
      <c r="O16" s="27">
        <v>330</v>
      </c>
      <c r="P16" s="31">
        <f t="shared" si="1"/>
        <v>3802590</v>
      </c>
      <c r="Q16" s="51">
        <f t="shared" si="2"/>
        <v>380.25900000000001</v>
      </c>
      <c r="R16" s="51">
        <f t="shared" si="3"/>
        <v>342.23310000000004</v>
      </c>
      <c r="S16" s="56">
        <f t="shared" si="8"/>
        <v>38.025899999999979</v>
      </c>
      <c r="T16" s="28"/>
      <c r="U16" s="28"/>
      <c r="V16" s="32"/>
      <c r="W16" s="33"/>
      <c r="X16" s="27"/>
      <c r="Y16" s="27"/>
      <c r="Z16" s="27"/>
      <c r="AA16" s="27"/>
      <c r="AB16" s="27"/>
      <c r="AC16" s="34">
        <f t="shared" si="4"/>
        <v>0</v>
      </c>
      <c r="AD16" s="31"/>
      <c r="AE16" s="31">
        <f t="shared" si="5"/>
        <v>0</v>
      </c>
      <c r="AF16" s="27"/>
      <c r="AG16" s="31"/>
      <c r="AH16" s="31">
        <f t="shared" si="6"/>
        <v>0</v>
      </c>
      <c r="AI16" s="31">
        <f t="shared" si="7"/>
        <v>3802590</v>
      </c>
      <c r="AJ16" s="27"/>
      <c r="AK16" s="31"/>
      <c r="AL16" s="35"/>
      <c r="AM16" s="48">
        <v>1E-4</v>
      </c>
      <c r="AN16" s="28"/>
      <c r="AO16" s="36"/>
      <c r="AP16" s="36"/>
      <c r="AQ16" s="36"/>
    </row>
    <row r="17" spans="1:43" s="37" customFormat="1" ht="23.25">
      <c r="A17" s="110">
        <v>10</v>
      </c>
      <c r="B17" s="28" t="s">
        <v>321</v>
      </c>
      <c r="C17" s="29">
        <v>3501100331107</v>
      </c>
      <c r="D17" s="30" t="s">
        <v>56</v>
      </c>
      <c r="E17" s="27" t="s">
        <v>43</v>
      </c>
      <c r="F17" s="27">
        <v>1033</v>
      </c>
      <c r="G17" s="27"/>
      <c r="H17" s="27">
        <v>3</v>
      </c>
      <c r="I17" s="27">
        <v>4</v>
      </c>
      <c r="J17" s="27" t="s">
        <v>37</v>
      </c>
      <c r="K17" s="27">
        <v>20</v>
      </c>
      <c r="L17" s="27">
        <v>0</v>
      </c>
      <c r="M17" s="27">
        <v>48</v>
      </c>
      <c r="N17" s="31">
        <f t="shared" si="0"/>
        <v>8048</v>
      </c>
      <c r="O17" s="27">
        <v>330</v>
      </c>
      <c r="P17" s="31">
        <f t="shared" si="1"/>
        <v>2655840</v>
      </c>
      <c r="Q17" s="51">
        <f t="shared" si="2"/>
        <v>265.584</v>
      </c>
      <c r="R17" s="51">
        <f t="shared" si="3"/>
        <v>239.0256</v>
      </c>
      <c r="S17" s="56">
        <v>27</v>
      </c>
      <c r="T17" s="28"/>
      <c r="U17" s="28"/>
      <c r="V17" s="32"/>
      <c r="W17" s="33"/>
      <c r="X17" s="27"/>
      <c r="Y17" s="27"/>
      <c r="Z17" s="27"/>
      <c r="AA17" s="27"/>
      <c r="AB17" s="27"/>
      <c r="AC17" s="34">
        <f t="shared" si="4"/>
        <v>0</v>
      </c>
      <c r="AD17" s="31"/>
      <c r="AE17" s="31">
        <f t="shared" si="5"/>
        <v>0</v>
      </c>
      <c r="AF17" s="27"/>
      <c r="AG17" s="31"/>
      <c r="AH17" s="31">
        <f t="shared" si="6"/>
        <v>0</v>
      </c>
      <c r="AI17" s="31">
        <f t="shared" si="7"/>
        <v>2655840</v>
      </c>
      <c r="AJ17" s="27"/>
      <c r="AK17" s="31"/>
      <c r="AL17" s="35"/>
      <c r="AM17" s="48">
        <v>1E-4</v>
      </c>
      <c r="AN17" s="28"/>
      <c r="AO17" s="36"/>
      <c r="AP17" s="36"/>
      <c r="AQ17" s="36"/>
    </row>
    <row r="18" spans="1:43" s="37" customFormat="1" ht="23.25">
      <c r="A18" s="162">
        <v>11</v>
      </c>
      <c r="B18" s="28" t="s">
        <v>320</v>
      </c>
      <c r="C18" s="29">
        <v>3470300154624</v>
      </c>
      <c r="D18" s="30" t="s">
        <v>57</v>
      </c>
      <c r="E18" s="27" t="s">
        <v>43</v>
      </c>
      <c r="F18" s="27">
        <v>6892</v>
      </c>
      <c r="G18" s="27"/>
      <c r="H18" s="27">
        <v>87</v>
      </c>
      <c r="I18" s="27">
        <v>7</v>
      </c>
      <c r="J18" s="27" t="s">
        <v>37</v>
      </c>
      <c r="K18" s="27">
        <v>1</v>
      </c>
      <c r="L18" s="27">
        <v>1</v>
      </c>
      <c r="M18" s="27">
        <v>75</v>
      </c>
      <c r="N18" s="31">
        <f t="shared" si="0"/>
        <v>575</v>
      </c>
      <c r="O18" s="27">
        <v>330</v>
      </c>
      <c r="P18" s="31">
        <f t="shared" si="1"/>
        <v>189750</v>
      </c>
      <c r="Q18" s="51">
        <f t="shared" si="2"/>
        <v>18.975000000000001</v>
      </c>
      <c r="R18" s="51">
        <f t="shared" si="3"/>
        <v>17.077500000000001</v>
      </c>
      <c r="S18" s="56">
        <f t="shared" si="8"/>
        <v>1.8975000000000009</v>
      </c>
      <c r="T18" s="28"/>
      <c r="U18" s="28"/>
      <c r="V18" s="32"/>
      <c r="W18" s="33"/>
      <c r="X18" s="27"/>
      <c r="Y18" s="27"/>
      <c r="Z18" s="27"/>
      <c r="AA18" s="27"/>
      <c r="AB18" s="27"/>
      <c r="AC18" s="34">
        <f t="shared" si="4"/>
        <v>0</v>
      </c>
      <c r="AD18" s="31"/>
      <c r="AE18" s="31">
        <f t="shared" si="5"/>
        <v>0</v>
      </c>
      <c r="AF18" s="27"/>
      <c r="AG18" s="31"/>
      <c r="AH18" s="31">
        <f t="shared" si="6"/>
        <v>0</v>
      </c>
      <c r="AI18" s="31">
        <f t="shared" si="7"/>
        <v>189750</v>
      </c>
      <c r="AJ18" s="27"/>
      <c r="AK18" s="31"/>
      <c r="AL18" s="35"/>
      <c r="AM18" s="48">
        <v>1E-4</v>
      </c>
      <c r="AN18" s="28"/>
      <c r="AO18" s="36"/>
      <c r="AP18" s="36"/>
      <c r="AQ18" s="36"/>
    </row>
    <row r="19" spans="1:43" s="37" customFormat="1" ht="23.25">
      <c r="A19" s="163"/>
      <c r="B19" s="28"/>
      <c r="C19" s="29"/>
      <c r="D19" s="30"/>
      <c r="E19" s="27" t="s">
        <v>43</v>
      </c>
      <c r="F19" s="27">
        <v>6692</v>
      </c>
      <c r="G19" s="27"/>
      <c r="H19" s="27">
        <v>124</v>
      </c>
      <c r="I19" s="27">
        <v>4</v>
      </c>
      <c r="J19" s="27" t="s">
        <v>37</v>
      </c>
      <c r="K19" s="27">
        <v>15</v>
      </c>
      <c r="L19" s="27">
        <v>2</v>
      </c>
      <c r="M19" s="27">
        <v>6</v>
      </c>
      <c r="N19" s="31">
        <f t="shared" si="0"/>
        <v>6206</v>
      </c>
      <c r="O19" s="27">
        <v>330</v>
      </c>
      <c r="P19" s="31">
        <f t="shared" si="1"/>
        <v>2047980</v>
      </c>
      <c r="Q19" s="51">
        <f t="shared" si="2"/>
        <v>204.798</v>
      </c>
      <c r="R19" s="51">
        <f t="shared" si="3"/>
        <v>184.31820000000002</v>
      </c>
      <c r="S19" s="56">
        <f t="shared" si="8"/>
        <v>20.479799999999983</v>
      </c>
      <c r="T19" s="28"/>
      <c r="U19" s="28"/>
      <c r="V19" s="32"/>
      <c r="W19" s="33"/>
      <c r="X19" s="27"/>
      <c r="Y19" s="27"/>
      <c r="Z19" s="27"/>
      <c r="AA19" s="27"/>
      <c r="AB19" s="27"/>
      <c r="AC19" s="34">
        <f t="shared" si="4"/>
        <v>0</v>
      </c>
      <c r="AD19" s="31"/>
      <c r="AE19" s="31">
        <f t="shared" si="5"/>
        <v>0</v>
      </c>
      <c r="AF19" s="27"/>
      <c r="AG19" s="31"/>
      <c r="AH19" s="31">
        <f t="shared" si="6"/>
        <v>0</v>
      </c>
      <c r="AI19" s="31">
        <f t="shared" si="7"/>
        <v>2047980</v>
      </c>
      <c r="AJ19" s="27"/>
      <c r="AK19" s="31"/>
      <c r="AL19" s="35"/>
      <c r="AM19" s="48">
        <v>1E-4</v>
      </c>
      <c r="AN19" s="28"/>
      <c r="AO19" s="36"/>
      <c r="AP19" s="36"/>
      <c r="AQ19" s="36"/>
    </row>
    <row r="20" spans="1:43" s="37" customFormat="1" ht="23.25">
      <c r="A20" s="164"/>
      <c r="B20" s="28"/>
      <c r="C20" s="29"/>
      <c r="D20" s="30"/>
      <c r="E20" s="27"/>
      <c r="F20" s="27"/>
      <c r="G20" s="27"/>
      <c r="H20" s="27"/>
      <c r="I20" s="27"/>
      <c r="J20" s="27"/>
      <c r="K20" s="27"/>
      <c r="L20" s="27"/>
      <c r="M20" s="27"/>
      <c r="N20" s="31"/>
      <c r="O20" s="27"/>
      <c r="P20" s="31">
        <f>SUM(P18:P19)</f>
        <v>2237730</v>
      </c>
      <c r="Q20" s="51">
        <f>SUM(Q18:Q19)</f>
        <v>223.773</v>
      </c>
      <c r="R20" s="51">
        <f t="shared" si="3"/>
        <v>201.39570000000001</v>
      </c>
      <c r="S20" s="56">
        <f>SUM(S18:S19)</f>
        <v>22.377299999999984</v>
      </c>
      <c r="T20" s="28"/>
      <c r="U20" s="28"/>
      <c r="V20" s="32"/>
      <c r="W20" s="33"/>
      <c r="X20" s="27"/>
      <c r="Y20" s="27"/>
      <c r="Z20" s="27"/>
      <c r="AA20" s="27"/>
      <c r="AB20" s="27"/>
      <c r="AC20" s="34"/>
      <c r="AD20" s="31"/>
      <c r="AE20" s="31"/>
      <c r="AF20" s="27"/>
      <c r="AG20" s="31"/>
      <c r="AH20" s="31"/>
      <c r="AI20" s="31"/>
      <c r="AJ20" s="27"/>
      <c r="AK20" s="31"/>
      <c r="AL20" s="35"/>
      <c r="AM20" s="48"/>
      <c r="AN20" s="28"/>
      <c r="AO20" s="36"/>
      <c r="AP20" s="36"/>
      <c r="AQ20" s="36"/>
    </row>
    <row r="21" spans="1:43" s="37" customFormat="1" ht="23.25">
      <c r="A21" s="110">
        <v>12</v>
      </c>
      <c r="B21" s="28" t="s">
        <v>319</v>
      </c>
      <c r="C21" s="29">
        <v>5470690004033</v>
      </c>
      <c r="D21" s="30" t="s">
        <v>58</v>
      </c>
      <c r="E21" s="27" t="s">
        <v>43</v>
      </c>
      <c r="F21" s="27">
        <v>6090</v>
      </c>
      <c r="G21" s="27"/>
      <c r="H21" s="27">
        <v>191</v>
      </c>
      <c r="I21" s="27">
        <v>4</v>
      </c>
      <c r="J21" s="27" t="s">
        <v>37</v>
      </c>
      <c r="K21" s="27">
        <v>27</v>
      </c>
      <c r="L21" s="27">
        <v>2</v>
      </c>
      <c r="M21" s="27">
        <v>88</v>
      </c>
      <c r="N21" s="31">
        <f t="shared" si="0"/>
        <v>11088</v>
      </c>
      <c r="O21" s="27">
        <v>330</v>
      </c>
      <c r="P21" s="31">
        <f t="shared" si="1"/>
        <v>3659040</v>
      </c>
      <c r="Q21" s="51">
        <f t="shared" si="2"/>
        <v>365.904</v>
      </c>
      <c r="R21" s="51">
        <f t="shared" si="3"/>
        <v>329.31360000000001</v>
      </c>
      <c r="S21" s="56">
        <f t="shared" si="8"/>
        <v>36.590399999999988</v>
      </c>
      <c r="T21" s="28"/>
      <c r="U21" s="28"/>
      <c r="V21" s="32"/>
      <c r="W21" s="33"/>
      <c r="X21" s="27"/>
      <c r="Y21" s="27"/>
      <c r="Z21" s="27"/>
      <c r="AA21" s="27"/>
      <c r="AB21" s="27"/>
      <c r="AC21" s="34">
        <f t="shared" si="4"/>
        <v>0</v>
      </c>
      <c r="AD21" s="31"/>
      <c r="AE21" s="31">
        <f t="shared" si="5"/>
        <v>0</v>
      </c>
      <c r="AF21" s="27"/>
      <c r="AG21" s="31"/>
      <c r="AH21" s="31">
        <f t="shared" si="6"/>
        <v>0</v>
      </c>
      <c r="AI21" s="31">
        <f t="shared" si="7"/>
        <v>3659040</v>
      </c>
      <c r="AJ21" s="27"/>
      <c r="AK21" s="31"/>
      <c r="AL21" s="35"/>
      <c r="AM21" s="48">
        <v>1E-4</v>
      </c>
      <c r="AN21" s="28"/>
      <c r="AO21" s="36"/>
      <c r="AP21" s="36"/>
      <c r="AQ21" s="36"/>
    </row>
    <row r="22" spans="1:43" s="37" customFormat="1" ht="23.25">
      <c r="A22" s="162">
        <v>13</v>
      </c>
      <c r="B22" s="28" t="s">
        <v>318</v>
      </c>
      <c r="C22" s="29">
        <v>3470700021923</v>
      </c>
      <c r="D22" s="30" t="s">
        <v>59</v>
      </c>
      <c r="E22" s="27" t="s">
        <v>43</v>
      </c>
      <c r="F22" s="27">
        <v>3996</v>
      </c>
      <c r="G22" s="27"/>
      <c r="H22" s="27">
        <v>1</v>
      </c>
      <c r="I22" s="27">
        <v>4</v>
      </c>
      <c r="J22" s="27" t="s">
        <v>37</v>
      </c>
      <c r="K22" s="27">
        <v>4</v>
      </c>
      <c r="L22" s="27">
        <v>2</v>
      </c>
      <c r="M22" s="27">
        <v>36</v>
      </c>
      <c r="N22" s="31">
        <f t="shared" si="0"/>
        <v>1836</v>
      </c>
      <c r="O22" s="27">
        <v>330</v>
      </c>
      <c r="P22" s="31">
        <f t="shared" si="1"/>
        <v>605880</v>
      </c>
      <c r="Q22" s="51">
        <f t="shared" si="2"/>
        <v>60.588000000000001</v>
      </c>
      <c r="R22" s="51">
        <f t="shared" si="3"/>
        <v>54.529200000000003</v>
      </c>
      <c r="S22" s="56">
        <f t="shared" si="8"/>
        <v>6.058799999999998</v>
      </c>
      <c r="T22" s="28"/>
      <c r="U22" s="28"/>
      <c r="V22" s="32"/>
      <c r="W22" s="33"/>
      <c r="X22" s="27"/>
      <c r="Y22" s="27"/>
      <c r="Z22" s="27"/>
      <c r="AA22" s="27"/>
      <c r="AB22" s="27"/>
      <c r="AC22" s="34">
        <f t="shared" si="4"/>
        <v>0</v>
      </c>
      <c r="AD22" s="31"/>
      <c r="AE22" s="31">
        <f t="shared" si="5"/>
        <v>0</v>
      </c>
      <c r="AF22" s="27"/>
      <c r="AG22" s="31"/>
      <c r="AH22" s="31">
        <f t="shared" si="6"/>
        <v>0</v>
      </c>
      <c r="AI22" s="31">
        <f t="shared" si="7"/>
        <v>605880</v>
      </c>
      <c r="AJ22" s="27"/>
      <c r="AK22" s="31"/>
      <c r="AL22" s="35"/>
      <c r="AM22" s="48">
        <v>1E-4</v>
      </c>
      <c r="AN22" s="28"/>
      <c r="AO22" s="36"/>
      <c r="AP22" s="36"/>
      <c r="AQ22" s="36"/>
    </row>
    <row r="23" spans="1:43" s="37" customFormat="1" ht="23.25">
      <c r="A23" s="163"/>
      <c r="B23" s="28"/>
      <c r="C23" s="29"/>
      <c r="D23" s="30"/>
      <c r="E23" s="27" t="s">
        <v>43</v>
      </c>
      <c r="F23" s="27">
        <v>3996</v>
      </c>
      <c r="G23" s="27"/>
      <c r="H23" s="27">
        <v>3</v>
      </c>
      <c r="I23" s="27">
        <v>4</v>
      </c>
      <c r="J23" s="27" t="s">
        <v>37</v>
      </c>
      <c r="K23" s="27">
        <v>39</v>
      </c>
      <c r="L23" s="27">
        <v>2</v>
      </c>
      <c r="M23" s="27">
        <v>29</v>
      </c>
      <c r="N23" s="31">
        <f t="shared" si="0"/>
        <v>15829</v>
      </c>
      <c r="O23" s="27">
        <v>330</v>
      </c>
      <c r="P23" s="31">
        <f t="shared" si="1"/>
        <v>5223570</v>
      </c>
      <c r="Q23" s="51">
        <f t="shared" si="2"/>
        <v>522.35699999999997</v>
      </c>
      <c r="R23" s="51">
        <f t="shared" si="3"/>
        <v>470.12129999999996</v>
      </c>
      <c r="S23" s="56">
        <f t="shared" si="8"/>
        <v>52.235700000000008</v>
      </c>
      <c r="T23" s="28"/>
      <c r="U23" s="28"/>
      <c r="V23" s="32"/>
      <c r="W23" s="33"/>
      <c r="X23" s="27"/>
      <c r="Y23" s="27"/>
      <c r="Z23" s="27"/>
      <c r="AA23" s="27"/>
      <c r="AB23" s="27"/>
      <c r="AC23" s="34">
        <f t="shared" si="4"/>
        <v>0</v>
      </c>
      <c r="AD23" s="31"/>
      <c r="AE23" s="31">
        <f t="shared" si="5"/>
        <v>0</v>
      </c>
      <c r="AF23" s="27"/>
      <c r="AG23" s="31"/>
      <c r="AH23" s="31">
        <f t="shared" si="6"/>
        <v>0</v>
      </c>
      <c r="AI23" s="31">
        <f t="shared" si="7"/>
        <v>5223570</v>
      </c>
      <c r="AJ23" s="27"/>
      <c r="AK23" s="31"/>
      <c r="AL23" s="35"/>
      <c r="AM23" s="48">
        <v>1E-4</v>
      </c>
      <c r="AN23" s="28"/>
      <c r="AO23" s="36"/>
      <c r="AP23" s="36"/>
      <c r="AQ23" s="36"/>
    </row>
    <row r="24" spans="1:43" s="37" customFormat="1" ht="23.25">
      <c r="A24" s="164"/>
      <c r="B24" s="28"/>
      <c r="C24" s="29"/>
      <c r="D24" s="30"/>
      <c r="E24" s="27"/>
      <c r="F24" s="27"/>
      <c r="G24" s="27"/>
      <c r="H24" s="27"/>
      <c r="I24" s="27"/>
      <c r="J24" s="27"/>
      <c r="K24" s="27"/>
      <c r="L24" s="27"/>
      <c r="M24" s="27"/>
      <c r="N24" s="31"/>
      <c r="O24" s="27"/>
      <c r="P24" s="31">
        <f>SUM(P22:P23)</f>
        <v>5829450</v>
      </c>
      <c r="Q24" s="51">
        <f>SUM(Q22:Q23)</f>
        <v>582.94499999999994</v>
      </c>
      <c r="R24" s="51">
        <f t="shared" si="3"/>
        <v>524.65049999999997</v>
      </c>
      <c r="S24" s="56">
        <f>SUM(S22:S23)</f>
        <v>58.294500000000006</v>
      </c>
      <c r="T24" s="28"/>
      <c r="U24" s="28"/>
      <c r="V24" s="32"/>
      <c r="W24" s="33"/>
      <c r="X24" s="27"/>
      <c r="Y24" s="27"/>
      <c r="Z24" s="27"/>
      <c r="AA24" s="27"/>
      <c r="AB24" s="27"/>
      <c r="AC24" s="34"/>
      <c r="AD24" s="31"/>
      <c r="AE24" s="31"/>
      <c r="AF24" s="27"/>
      <c r="AG24" s="31"/>
      <c r="AH24" s="31"/>
      <c r="AI24" s="31"/>
      <c r="AJ24" s="27"/>
      <c r="AK24" s="31"/>
      <c r="AL24" s="35"/>
      <c r="AM24" s="48"/>
      <c r="AN24" s="28"/>
      <c r="AO24" s="36"/>
      <c r="AP24" s="36"/>
      <c r="AQ24" s="36"/>
    </row>
    <row r="25" spans="1:43" s="37" customFormat="1" ht="23.25">
      <c r="A25" s="110">
        <v>14</v>
      </c>
      <c r="B25" s="28" t="s">
        <v>317</v>
      </c>
      <c r="C25" s="29">
        <v>3470600358306</v>
      </c>
      <c r="D25" s="30" t="s">
        <v>60</v>
      </c>
      <c r="E25" s="27" t="s">
        <v>43</v>
      </c>
      <c r="F25" s="27">
        <v>1032</v>
      </c>
      <c r="G25" s="27"/>
      <c r="H25" s="27">
        <v>5</v>
      </c>
      <c r="I25" s="27">
        <v>4</v>
      </c>
      <c r="J25" s="27" t="s">
        <v>37</v>
      </c>
      <c r="K25" s="27">
        <v>12</v>
      </c>
      <c r="L25" s="27">
        <v>3</v>
      </c>
      <c r="M25" s="27">
        <v>23</v>
      </c>
      <c r="N25" s="31">
        <f t="shared" si="0"/>
        <v>5123</v>
      </c>
      <c r="O25" s="27">
        <v>330</v>
      </c>
      <c r="P25" s="31">
        <f t="shared" si="1"/>
        <v>1690590</v>
      </c>
      <c r="Q25" s="51">
        <f t="shared" si="2"/>
        <v>169.059</v>
      </c>
      <c r="R25" s="51">
        <f t="shared" si="3"/>
        <v>152.15309999999999</v>
      </c>
      <c r="S25" s="56">
        <f t="shared" si="8"/>
        <v>16.905900000000003</v>
      </c>
      <c r="T25" s="28"/>
      <c r="U25" s="28"/>
      <c r="V25" s="32"/>
      <c r="W25" s="33"/>
      <c r="X25" s="27"/>
      <c r="Y25" s="27"/>
      <c r="Z25" s="27"/>
      <c r="AA25" s="27"/>
      <c r="AB25" s="27"/>
      <c r="AC25" s="34">
        <f t="shared" si="4"/>
        <v>0</v>
      </c>
      <c r="AD25" s="31"/>
      <c r="AE25" s="31">
        <f t="shared" si="5"/>
        <v>0</v>
      </c>
      <c r="AF25" s="27"/>
      <c r="AG25" s="31"/>
      <c r="AH25" s="31">
        <f t="shared" si="6"/>
        <v>0</v>
      </c>
      <c r="AI25" s="31">
        <f t="shared" si="7"/>
        <v>1690590</v>
      </c>
      <c r="AJ25" s="27"/>
      <c r="AK25" s="31"/>
      <c r="AL25" s="35"/>
      <c r="AM25" s="48">
        <v>1E-4</v>
      </c>
      <c r="AN25" s="28"/>
      <c r="AO25" s="36"/>
      <c r="AP25" s="36"/>
      <c r="AQ25" s="36"/>
    </row>
    <row r="26" spans="1:43" s="37" customFormat="1" ht="23.25">
      <c r="A26" s="110">
        <v>15</v>
      </c>
      <c r="B26" s="28" t="s">
        <v>316</v>
      </c>
      <c r="C26" s="29">
        <v>3470600413285</v>
      </c>
      <c r="D26" s="30" t="s">
        <v>61</v>
      </c>
      <c r="E26" s="27" t="s">
        <v>43</v>
      </c>
      <c r="F26" s="27">
        <v>1237</v>
      </c>
      <c r="G26" s="27"/>
      <c r="H26" s="27">
        <v>20</v>
      </c>
      <c r="I26" s="27">
        <v>4</v>
      </c>
      <c r="J26" s="27" t="s">
        <v>37</v>
      </c>
      <c r="K26" s="27">
        <v>41</v>
      </c>
      <c r="L26" s="27">
        <v>3</v>
      </c>
      <c r="M26" s="27">
        <v>41</v>
      </c>
      <c r="N26" s="31">
        <f t="shared" si="0"/>
        <v>16741</v>
      </c>
      <c r="O26" s="27">
        <v>330</v>
      </c>
      <c r="P26" s="31">
        <f t="shared" si="1"/>
        <v>5524530</v>
      </c>
      <c r="Q26" s="51">
        <f t="shared" si="2"/>
        <v>552.45299999999997</v>
      </c>
      <c r="R26" s="51">
        <f t="shared" si="3"/>
        <v>497.20769999999999</v>
      </c>
      <c r="S26" s="56">
        <v>55</v>
      </c>
      <c r="T26" s="28"/>
      <c r="U26" s="28"/>
      <c r="V26" s="32"/>
      <c r="W26" s="33"/>
      <c r="X26" s="27"/>
      <c r="Y26" s="27"/>
      <c r="Z26" s="27"/>
      <c r="AA26" s="27"/>
      <c r="AB26" s="27"/>
      <c r="AC26" s="34">
        <f t="shared" si="4"/>
        <v>0</v>
      </c>
      <c r="AD26" s="31"/>
      <c r="AE26" s="31">
        <f t="shared" si="5"/>
        <v>0</v>
      </c>
      <c r="AF26" s="27"/>
      <c r="AG26" s="31"/>
      <c r="AH26" s="31">
        <f t="shared" si="6"/>
        <v>0</v>
      </c>
      <c r="AI26" s="31">
        <f t="shared" si="7"/>
        <v>5524530</v>
      </c>
      <c r="AJ26" s="27"/>
      <c r="AK26" s="31"/>
      <c r="AL26" s="35"/>
      <c r="AM26" s="48">
        <v>1E-4</v>
      </c>
      <c r="AN26" s="28"/>
      <c r="AO26" s="36"/>
      <c r="AP26" s="36"/>
      <c r="AQ26" s="36"/>
    </row>
    <row r="27" spans="1:43" s="37" customFormat="1" ht="23.25">
      <c r="A27" s="110">
        <v>16</v>
      </c>
      <c r="B27" s="28" t="s">
        <v>315</v>
      </c>
      <c r="C27" s="29">
        <v>3470600413862</v>
      </c>
      <c r="D27" s="30" t="s">
        <v>62</v>
      </c>
      <c r="E27" s="27" t="s">
        <v>43</v>
      </c>
      <c r="F27" s="27">
        <v>1237</v>
      </c>
      <c r="G27" s="27"/>
      <c r="H27" s="27">
        <v>22</v>
      </c>
      <c r="I27" s="27">
        <v>4</v>
      </c>
      <c r="J27" s="27" t="s">
        <v>37</v>
      </c>
      <c r="K27" s="27">
        <v>45</v>
      </c>
      <c r="L27" s="27">
        <v>2</v>
      </c>
      <c r="M27" s="27">
        <v>80</v>
      </c>
      <c r="N27" s="31">
        <f t="shared" si="0"/>
        <v>18280</v>
      </c>
      <c r="O27" s="27">
        <v>330</v>
      </c>
      <c r="P27" s="31">
        <f t="shared" si="1"/>
        <v>6032400</v>
      </c>
      <c r="Q27" s="51">
        <f t="shared" si="2"/>
        <v>603.24</v>
      </c>
      <c r="R27" s="51">
        <f t="shared" si="3"/>
        <v>542.91600000000005</v>
      </c>
      <c r="S27" s="56">
        <v>60</v>
      </c>
      <c r="T27" s="28"/>
      <c r="U27" s="28"/>
      <c r="V27" s="32"/>
      <c r="W27" s="33"/>
      <c r="X27" s="27"/>
      <c r="Y27" s="27"/>
      <c r="Z27" s="27"/>
      <c r="AA27" s="27"/>
      <c r="AB27" s="27"/>
      <c r="AC27" s="34">
        <f t="shared" si="4"/>
        <v>0</v>
      </c>
      <c r="AD27" s="31"/>
      <c r="AE27" s="31">
        <f t="shared" si="5"/>
        <v>0</v>
      </c>
      <c r="AF27" s="27"/>
      <c r="AG27" s="31"/>
      <c r="AH27" s="31">
        <f t="shared" si="6"/>
        <v>0</v>
      </c>
      <c r="AI27" s="31">
        <f t="shared" si="7"/>
        <v>6032400</v>
      </c>
      <c r="AJ27" s="27"/>
      <c r="AK27" s="31"/>
      <c r="AL27" s="35"/>
      <c r="AM27" s="48">
        <v>1E-4</v>
      </c>
      <c r="AN27" s="28"/>
      <c r="AO27" s="36"/>
      <c r="AP27" s="36"/>
      <c r="AQ27" s="36"/>
    </row>
    <row r="28" spans="1:43" s="37" customFormat="1" ht="23.25">
      <c r="A28" s="110">
        <v>17</v>
      </c>
      <c r="B28" s="28" t="s">
        <v>314</v>
      </c>
      <c r="C28" s="29">
        <v>3470600413722</v>
      </c>
      <c r="D28" s="30" t="s">
        <v>63</v>
      </c>
      <c r="E28" s="27" t="s">
        <v>43</v>
      </c>
      <c r="F28" s="27">
        <v>1033</v>
      </c>
      <c r="G28" s="27"/>
      <c r="H28" s="27">
        <v>19</v>
      </c>
      <c r="I28" s="27">
        <v>4</v>
      </c>
      <c r="J28" s="27" t="s">
        <v>37</v>
      </c>
      <c r="K28" s="27">
        <v>10</v>
      </c>
      <c r="L28" s="27">
        <v>0</v>
      </c>
      <c r="M28" s="27">
        <v>49</v>
      </c>
      <c r="N28" s="31">
        <f t="shared" si="0"/>
        <v>4049</v>
      </c>
      <c r="O28" s="27">
        <v>330</v>
      </c>
      <c r="P28" s="31">
        <f t="shared" si="1"/>
        <v>1336170</v>
      </c>
      <c r="Q28" s="51">
        <f t="shared" si="2"/>
        <v>133.61700000000002</v>
      </c>
      <c r="R28" s="51">
        <f t="shared" si="3"/>
        <v>120.25530000000002</v>
      </c>
      <c r="S28" s="56">
        <v>13</v>
      </c>
      <c r="T28" s="28"/>
      <c r="U28" s="28"/>
      <c r="V28" s="32"/>
      <c r="W28" s="33"/>
      <c r="X28" s="27"/>
      <c r="Y28" s="27"/>
      <c r="Z28" s="27"/>
      <c r="AA28" s="27"/>
      <c r="AB28" s="27"/>
      <c r="AC28" s="34">
        <f t="shared" si="4"/>
        <v>0</v>
      </c>
      <c r="AD28" s="31"/>
      <c r="AE28" s="31">
        <f t="shared" si="5"/>
        <v>0</v>
      </c>
      <c r="AF28" s="27"/>
      <c r="AG28" s="31"/>
      <c r="AH28" s="31">
        <f t="shared" si="6"/>
        <v>0</v>
      </c>
      <c r="AI28" s="31">
        <f t="shared" si="7"/>
        <v>1336170</v>
      </c>
      <c r="AJ28" s="27"/>
      <c r="AK28" s="31"/>
      <c r="AL28" s="35"/>
      <c r="AM28" s="48">
        <v>1E-4</v>
      </c>
      <c r="AN28" s="28"/>
      <c r="AO28" s="36"/>
      <c r="AP28" s="36"/>
      <c r="AQ28" s="36"/>
    </row>
    <row r="29" spans="1:43" s="37" customFormat="1" ht="23.25">
      <c r="A29" s="110">
        <v>18</v>
      </c>
      <c r="B29" s="28" t="s">
        <v>313</v>
      </c>
      <c r="C29" s="29">
        <v>3470600413773</v>
      </c>
      <c r="D29" s="30" t="s">
        <v>64</v>
      </c>
      <c r="E29" s="27" t="s">
        <v>43</v>
      </c>
      <c r="F29" s="27">
        <v>1032</v>
      </c>
      <c r="G29" s="27"/>
      <c r="H29" s="27">
        <v>6</v>
      </c>
      <c r="I29" s="27">
        <v>4</v>
      </c>
      <c r="J29" s="27" t="s">
        <v>37</v>
      </c>
      <c r="K29" s="27">
        <v>17</v>
      </c>
      <c r="L29" s="27">
        <v>0</v>
      </c>
      <c r="M29" s="27">
        <v>28</v>
      </c>
      <c r="N29" s="31">
        <f t="shared" si="0"/>
        <v>6828</v>
      </c>
      <c r="O29" s="27">
        <v>330</v>
      </c>
      <c r="P29" s="31">
        <f t="shared" si="1"/>
        <v>2253240</v>
      </c>
      <c r="Q29" s="51">
        <f t="shared" si="2"/>
        <v>225.32400000000001</v>
      </c>
      <c r="R29" s="51">
        <f t="shared" si="3"/>
        <v>202.79160000000002</v>
      </c>
      <c r="S29" s="56">
        <v>23</v>
      </c>
      <c r="T29" s="28"/>
      <c r="U29" s="28"/>
      <c r="V29" s="32"/>
      <c r="W29" s="33"/>
      <c r="X29" s="27"/>
      <c r="Y29" s="27"/>
      <c r="Z29" s="27"/>
      <c r="AA29" s="27"/>
      <c r="AB29" s="27"/>
      <c r="AC29" s="34">
        <f t="shared" si="4"/>
        <v>0</v>
      </c>
      <c r="AD29" s="31"/>
      <c r="AE29" s="31">
        <f t="shared" si="5"/>
        <v>0</v>
      </c>
      <c r="AF29" s="27"/>
      <c r="AG29" s="31"/>
      <c r="AH29" s="31">
        <f t="shared" si="6"/>
        <v>0</v>
      </c>
      <c r="AI29" s="31">
        <f t="shared" si="7"/>
        <v>2253240</v>
      </c>
      <c r="AJ29" s="27"/>
      <c r="AK29" s="31"/>
      <c r="AL29" s="35"/>
      <c r="AM29" s="48">
        <v>1E-4</v>
      </c>
      <c r="AN29" s="28"/>
      <c r="AO29" s="36"/>
      <c r="AP29" s="36"/>
      <c r="AQ29" s="36"/>
    </row>
    <row r="30" spans="1:43" s="37" customFormat="1" ht="23.25">
      <c r="A30" s="110">
        <v>19</v>
      </c>
      <c r="B30" s="28" t="s">
        <v>312</v>
      </c>
      <c r="C30" s="29">
        <v>3130300274240</v>
      </c>
      <c r="D30" s="30" t="s">
        <v>65</v>
      </c>
      <c r="E30" s="27" t="s">
        <v>43</v>
      </c>
      <c r="F30" s="27">
        <v>1036</v>
      </c>
      <c r="G30" s="27"/>
      <c r="H30" s="27">
        <v>12</v>
      </c>
      <c r="I30" s="27">
        <v>4</v>
      </c>
      <c r="J30" s="27" t="s">
        <v>37</v>
      </c>
      <c r="K30" s="27">
        <v>44</v>
      </c>
      <c r="L30" s="27">
        <v>0</v>
      </c>
      <c r="M30" s="27">
        <v>81</v>
      </c>
      <c r="N30" s="31">
        <f t="shared" si="0"/>
        <v>17681</v>
      </c>
      <c r="O30" s="27">
        <v>330</v>
      </c>
      <c r="P30" s="31">
        <f t="shared" si="1"/>
        <v>5834730</v>
      </c>
      <c r="Q30" s="51">
        <f t="shared" si="2"/>
        <v>583.47300000000007</v>
      </c>
      <c r="R30" s="51">
        <f t="shared" si="3"/>
        <v>525.12570000000005</v>
      </c>
      <c r="S30" s="56">
        <v>58</v>
      </c>
      <c r="T30" s="28"/>
      <c r="U30" s="28"/>
      <c r="V30" s="32"/>
      <c r="W30" s="33"/>
      <c r="X30" s="27"/>
      <c r="Y30" s="27"/>
      <c r="Z30" s="27"/>
      <c r="AA30" s="27"/>
      <c r="AB30" s="27"/>
      <c r="AC30" s="34">
        <f t="shared" si="4"/>
        <v>0</v>
      </c>
      <c r="AD30" s="31"/>
      <c r="AE30" s="31">
        <f t="shared" si="5"/>
        <v>0</v>
      </c>
      <c r="AF30" s="27"/>
      <c r="AG30" s="31"/>
      <c r="AH30" s="31">
        <f t="shared" si="6"/>
        <v>0</v>
      </c>
      <c r="AI30" s="31">
        <f t="shared" si="7"/>
        <v>5834730</v>
      </c>
      <c r="AJ30" s="27"/>
      <c r="AK30" s="31"/>
      <c r="AL30" s="35"/>
      <c r="AM30" s="48">
        <v>1E-4</v>
      </c>
      <c r="AN30" s="28"/>
      <c r="AO30" s="36"/>
      <c r="AP30" s="36"/>
      <c r="AQ30" s="36"/>
    </row>
    <row r="31" spans="1:43" s="37" customFormat="1" ht="23.25">
      <c r="A31" s="162">
        <v>20</v>
      </c>
      <c r="B31" s="28" t="s">
        <v>311</v>
      </c>
      <c r="C31" s="29">
        <v>3470600413781</v>
      </c>
      <c r="D31" s="30" t="s">
        <v>66</v>
      </c>
      <c r="E31" s="27" t="s">
        <v>43</v>
      </c>
      <c r="F31" s="27">
        <v>1033</v>
      </c>
      <c r="G31" s="27"/>
      <c r="H31" s="27">
        <v>12</v>
      </c>
      <c r="I31" s="27">
        <v>4</v>
      </c>
      <c r="J31" s="27" t="s">
        <v>37</v>
      </c>
      <c r="K31" s="27">
        <v>9</v>
      </c>
      <c r="L31" s="27">
        <v>2</v>
      </c>
      <c r="M31" s="27">
        <v>34</v>
      </c>
      <c r="N31" s="31">
        <f t="shared" si="0"/>
        <v>3834</v>
      </c>
      <c r="O31" s="27">
        <v>330</v>
      </c>
      <c r="P31" s="31">
        <f t="shared" si="1"/>
        <v>1265220</v>
      </c>
      <c r="Q31" s="51">
        <f t="shared" si="2"/>
        <v>126.52200000000001</v>
      </c>
      <c r="R31" s="51">
        <f t="shared" si="3"/>
        <v>113.86980000000001</v>
      </c>
      <c r="S31" s="56">
        <f t="shared" si="8"/>
        <v>12.652199999999993</v>
      </c>
      <c r="T31" s="28"/>
      <c r="U31" s="28"/>
      <c r="V31" s="32"/>
      <c r="W31" s="33"/>
      <c r="X31" s="27"/>
      <c r="Y31" s="27"/>
      <c r="Z31" s="27"/>
      <c r="AA31" s="27"/>
      <c r="AB31" s="27"/>
      <c r="AC31" s="34">
        <f t="shared" si="4"/>
        <v>0</v>
      </c>
      <c r="AD31" s="31"/>
      <c r="AE31" s="31">
        <f t="shared" si="5"/>
        <v>0</v>
      </c>
      <c r="AF31" s="27"/>
      <c r="AG31" s="31"/>
      <c r="AH31" s="31">
        <f t="shared" si="6"/>
        <v>0</v>
      </c>
      <c r="AI31" s="31">
        <f t="shared" si="7"/>
        <v>1265220</v>
      </c>
      <c r="AJ31" s="27"/>
      <c r="AK31" s="31"/>
      <c r="AL31" s="35"/>
      <c r="AM31" s="48">
        <v>1E-4</v>
      </c>
      <c r="AN31" s="28"/>
      <c r="AO31" s="36"/>
      <c r="AP31" s="36"/>
      <c r="AQ31" s="36"/>
    </row>
    <row r="32" spans="1:43" s="37" customFormat="1" ht="23.25">
      <c r="A32" s="163"/>
      <c r="B32" s="28"/>
      <c r="C32" s="29"/>
      <c r="D32" s="30"/>
      <c r="E32" s="27" t="s">
        <v>43</v>
      </c>
      <c r="F32" s="27">
        <v>1033</v>
      </c>
      <c r="G32" s="27"/>
      <c r="H32" s="27">
        <v>11</v>
      </c>
      <c r="I32" s="27">
        <v>4</v>
      </c>
      <c r="J32" s="27" t="s">
        <v>37</v>
      </c>
      <c r="K32" s="27">
        <v>11</v>
      </c>
      <c r="L32" s="27">
        <v>2</v>
      </c>
      <c r="M32" s="27">
        <v>69</v>
      </c>
      <c r="N32" s="31">
        <f t="shared" si="0"/>
        <v>4669</v>
      </c>
      <c r="O32" s="27">
        <v>330</v>
      </c>
      <c r="P32" s="31">
        <f t="shared" si="1"/>
        <v>1540770</v>
      </c>
      <c r="Q32" s="51">
        <f t="shared" si="2"/>
        <v>154.077</v>
      </c>
      <c r="R32" s="51">
        <f t="shared" si="3"/>
        <v>138.66929999999999</v>
      </c>
      <c r="S32" s="56">
        <f t="shared" si="8"/>
        <v>15.407700000000006</v>
      </c>
      <c r="T32" s="28"/>
      <c r="U32" s="28"/>
      <c r="V32" s="32"/>
      <c r="W32" s="33"/>
      <c r="X32" s="27"/>
      <c r="Y32" s="27"/>
      <c r="Z32" s="27"/>
      <c r="AA32" s="27"/>
      <c r="AB32" s="27"/>
      <c r="AC32" s="34">
        <f t="shared" si="4"/>
        <v>0</v>
      </c>
      <c r="AD32" s="31"/>
      <c r="AE32" s="31">
        <f t="shared" si="5"/>
        <v>0</v>
      </c>
      <c r="AF32" s="27"/>
      <c r="AG32" s="31"/>
      <c r="AH32" s="31">
        <f t="shared" si="6"/>
        <v>0</v>
      </c>
      <c r="AI32" s="31">
        <f t="shared" si="7"/>
        <v>1540770</v>
      </c>
      <c r="AJ32" s="27"/>
      <c r="AK32" s="31"/>
      <c r="AL32" s="35"/>
      <c r="AM32" s="48">
        <v>1E-4</v>
      </c>
      <c r="AN32" s="28"/>
      <c r="AO32" s="36"/>
      <c r="AP32" s="36"/>
      <c r="AQ32" s="36"/>
    </row>
    <row r="33" spans="1:43" s="37" customFormat="1" ht="23.25">
      <c r="A33" s="163"/>
      <c r="B33" s="28"/>
      <c r="C33" s="29"/>
      <c r="D33" s="30"/>
      <c r="E33" s="27" t="s">
        <v>43</v>
      </c>
      <c r="F33" s="27">
        <v>1033</v>
      </c>
      <c r="G33" s="27"/>
      <c r="H33" s="27">
        <v>12</v>
      </c>
      <c r="I33" s="27">
        <v>4</v>
      </c>
      <c r="J33" s="27" t="s">
        <v>37</v>
      </c>
      <c r="K33" s="27">
        <v>13</v>
      </c>
      <c r="L33" s="27">
        <v>2</v>
      </c>
      <c r="M33" s="27">
        <v>39</v>
      </c>
      <c r="N33" s="31">
        <f t="shared" si="0"/>
        <v>5439</v>
      </c>
      <c r="O33" s="27">
        <v>330</v>
      </c>
      <c r="P33" s="31">
        <f t="shared" si="1"/>
        <v>1794870</v>
      </c>
      <c r="Q33" s="51">
        <f t="shared" si="2"/>
        <v>179.48699999999999</v>
      </c>
      <c r="R33" s="51">
        <f t="shared" si="3"/>
        <v>161.53829999999999</v>
      </c>
      <c r="S33" s="56">
        <f t="shared" si="8"/>
        <v>17.948700000000002</v>
      </c>
      <c r="T33" s="28"/>
      <c r="U33" s="28"/>
      <c r="V33" s="32"/>
      <c r="W33" s="33"/>
      <c r="X33" s="27"/>
      <c r="Y33" s="27"/>
      <c r="Z33" s="27"/>
      <c r="AA33" s="27"/>
      <c r="AB33" s="27"/>
      <c r="AC33" s="34">
        <f t="shared" si="4"/>
        <v>0</v>
      </c>
      <c r="AD33" s="31"/>
      <c r="AE33" s="31">
        <f t="shared" si="5"/>
        <v>0</v>
      </c>
      <c r="AF33" s="27"/>
      <c r="AG33" s="31"/>
      <c r="AH33" s="31">
        <f t="shared" si="6"/>
        <v>0</v>
      </c>
      <c r="AI33" s="31">
        <f t="shared" si="7"/>
        <v>1794870</v>
      </c>
      <c r="AJ33" s="27"/>
      <c r="AK33" s="31"/>
      <c r="AL33" s="35"/>
      <c r="AM33" s="48">
        <v>1E-4</v>
      </c>
      <c r="AN33" s="28"/>
      <c r="AO33" s="36"/>
      <c r="AP33" s="36"/>
      <c r="AQ33" s="36"/>
    </row>
    <row r="34" spans="1:43" s="37" customFormat="1" ht="23.25">
      <c r="A34" s="164"/>
      <c r="B34" s="28"/>
      <c r="C34" s="29"/>
      <c r="D34" s="30"/>
      <c r="E34" s="27"/>
      <c r="F34" s="27"/>
      <c r="G34" s="27"/>
      <c r="H34" s="27"/>
      <c r="I34" s="27"/>
      <c r="J34" s="27"/>
      <c r="K34" s="27"/>
      <c r="L34" s="27"/>
      <c r="M34" s="27"/>
      <c r="N34" s="31"/>
      <c r="O34" s="27"/>
      <c r="P34" s="31">
        <f>SUM(P31:P33)</f>
        <v>4600860</v>
      </c>
      <c r="Q34" s="51">
        <f t="shared" si="2"/>
        <v>460.08600000000001</v>
      </c>
      <c r="R34" s="51">
        <f t="shared" si="3"/>
        <v>414.07740000000001</v>
      </c>
      <c r="S34" s="56">
        <v>46</v>
      </c>
      <c r="T34" s="28"/>
      <c r="U34" s="28"/>
      <c r="V34" s="32"/>
      <c r="W34" s="33"/>
      <c r="X34" s="27"/>
      <c r="Y34" s="27"/>
      <c r="Z34" s="27"/>
      <c r="AA34" s="27"/>
      <c r="AB34" s="27"/>
      <c r="AC34" s="34"/>
      <c r="AD34" s="31"/>
      <c r="AE34" s="31"/>
      <c r="AF34" s="27"/>
      <c r="AG34" s="31"/>
      <c r="AH34" s="31"/>
      <c r="AI34" s="31"/>
      <c r="AJ34" s="27"/>
      <c r="AK34" s="31"/>
      <c r="AL34" s="35"/>
      <c r="AM34" s="48"/>
      <c r="AN34" s="28"/>
      <c r="AO34" s="36"/>
      <c r="AP34" s="36"/>
      <c r="AQ34" s="36"/>
    </row>
    <row r="35" spans="1:43" s="37" customFormat="1" ht="23.25">
      <c r="A35" s="162">
        <v>21</v>
      </c>
      <c r="B35" s="28" t="s">
        <v>309</v>
      </c>
      <c r="C35" s="29">
        <v>3470600413811</v>
      </c>
      <c r="D35" s="30" t="s">
        <v>67</v>
      </c>
      <c r="E35" s="27" t="s">
        <v>43</v>
      </c>
      <c r="F35" s="27">
        <v>1033</v>
      </c>
      <c r="G35" s="27"/>
      <c r="H35" s="27">
        <v>17</v>
      </c>
      <c r="I35" s="27">
        <v>4</v>
      </c>
      <c r="J35" s="27" t="s">
        <v>37</v>
      </c>
      <c r="K35" s="27">
        <v>9</v>
      </c>
      <c r="L35" s="27">
        <v>3</v>
      </c>
      <c r="M35" s="27">
        <v>55</v>
      </c>
      <c r="N35" s="31">
        <f>K35*400+L35*100+M35</f>
        <v>3955</v>
      </c>
      <c r="O35" s="27">
        <v>330</v>
      </c>
      <c r="P35" s="31">
        <f t="shared" ref="P35:P43" si="9">N35*O35</f>
        <v>1305150</v>
      </c>
      <c r="Q35" s="51">
        <f t="shared" ref="Q35:Q43" si="10">P35*0.01%</f>
        <v>130.51500000000001</v>
      </c>
      <c r="R35" s="51">
        <f t="shared" si="3"/>
        <v>117.46350000000001</v>
      </c>
      <c r="S35" s="56">
        <f t="shared" si="8"/>
        <v>13.051500000000004</v>
      </c>
      <c r="T35" s="28"/>
      <c r="U35" s="28"/>
      <c r="V35" s="32"/>
      <c r="W35" s="33"/>
      <c r="X35" s="27"/>
      <c r="Y35" s="27"/>
      <c r="Z35" s="27"/>
      <c r="AA35" s="27"/>
      <c r="AB35" s="27"/>
      <c r="AC35" s="34">
        <f t="shared" ref="AC35:AC43" si="11">AB35*7850*0.3%</f>
        <v>0</v>
      </c>
      <c r="AD35" s="31"/>
      <c r="AE35" s="31">
        <f t="shared" ref="AE35:AE43" si="12">Z35*AD35</f>
        <v>0</v>
      </c>
      <c r="AF35" s="27"/>
      <c r="AG35" s="31"/>
      <c r="AH35" s="31">
        <f t="shared" ref="AH35:AH43" si="13">AE35-AG35</f>
        <v>0</v>
      </c>
      <c r="AI35" s="31">
        <f t="shared" ref="AI35:AI43" si="14">P35+AH35</f>
        <v>1305150</v>
      </c>
      <c r="AJ35" s="27"/>
      <c r="AK35" s="31"/>
      <c r="AL35" s="35"/>
      <c r="AM35" s="48">
        <v>1E-4</v>
      </c>
      <c r="AN35" s="28"/>
      <c r="AO35" s="36"/>
      <c r="AP35" s="36"/>
      <c r="AQ35" s="36"/>
    </row>
    <row r="36" spans="1:43" s="37" customFormat="1" ht="23.25">
      <c r="A36" s="163"/>
      <c r="B36" s="28"/>
      <c r="C36" s="29"/>
      <c r="D36" s="30"/>
      <c r="E36" s="27"/>
      <c r="F36" s="27"/>
      <c r="G36" s="27"/>
      <c r="H36" s="27">
        <v>14</v>
      </c>
      <c r="I36" s="27">
        <v>4</v>
      </c>
      <c r="J36" s="27" t="s">
        <v>37</v>
      </c>
      <c r="K36" s="27">
        <v>8</v>
      </c>
      <c r="L36" s="27">
        <v>0</v>
      </c>
      <c r="M36" s="27">
        <v>47</v>
      </c>
      <c r="N36" s="31">
        <f t="shared" ref="N36:N44" si="15">K36*400+L36*100+M36</f>
        <v>3247</v>
      </c>
      <c r="O36" s="27">
        <v>330</v>
      </c>
      <c r="P36" s="31">
        <f t="shared" si="9"/>
        <v>1071510</v>
      </c>
      <c r="Q36" s="51">
        <f t="shared" si="10"/>
        <v>107.15100000000001</v>
      </c>
      <c r="R36" s="51">
        <f t="shared" si="3"/>
        <v>96.435900000000018</v>
      </c>
      <c r="S36" s="56">
        <f t="shared" si="8"/>
        <v>10.715099999999993</v>
      </c>
      <c r="T36" s="28"/>
      <c r="U36" s="28"/>
      <c r="V36" s="32"/>
      <c r="W36" s="33"/>
      <c r="X36" s="27"/>
      <c r="Y36" s="27"/>
      <c r="Z36" s="27"/>
      <c r="AA36" s="27"/>
      <c r="AB36" s="27"/>
      <c r="AC36" s="34">
        <f t="shared" si="11"/>
        <v>0</v>
      </c>
      <c r="AD36" s="31"/>
      <c r="AE36" s="31">
        <f t="shared" si="12"/>
        <v>0</v>
      </c>
      <c r="AF36" s="27"/>
      <c r="AG36" s="31"/>
      <c r="AH36" s="31">
        <f t="shared" si="13"/>
        <v>0</v>
      </c>
      <c r="AI36" s="31">
        <f t="shared" si="14"/>
        <v>1071510</v>
      </c>
      <c r="AJ36" s="27"/>
      <c r="AK36" s="31"/>
      <c r="AL36" s="35"/>
      <c r="AM36" s="48">
        <v>1E-4</v>
      </c>
      <c r="AN36" s="28"/>
      <c r="AO36" s="36"/>
      <c r="AP36" s="36"/>
      <c r="AQ36" s="36"/>
    </row>
    <row r="37" spans="1:43" s="37" customFormat="1" ht="23.25">
      <c r="A37" s="163"/>
      <c r="B37" s="28"/>
      <c r="C37" s="29"/>
      <c r="D37" s="30"/>
      <c r="E37" s="27"/>
      <c r="F37" s="27"/>
      <c r="G37" s="27"/>
      <c r="H37" s="27">
        <v>15</v>
      </c>
      <c r="I37" s="27">
        <v>4</v>
      </c>
      <c r="J37" s="27" t="s">
        <v>37</v>
      </c>
      <c r="K37" s="27">
        <v>8</v>
      </c>
      <c r="L37" s="27">
        <v>3</v>
      </c>
      <c r="M37" s="27">
        <v>89</v>
      </c>
      <c r="N37" s="31">
        <f t="shared" si="15"/>
        <v>3589</v>
      </c>
      <c r="O37" s="27">
        <v>330</v>
      </c>
      <c r="P37" s="31">
        <f t="shared" si="9"/>
        <v>1184370</v>
      </c>
      <c r="Q37" s="51">
        <f t="shared" si="10"/>
        <v>118.43700000000001</v>
      </c>
      <c r="R37" s="51">
        <f t="shared" si="3"/>
        <v>106.59330000000001</v>
      </c>
      <c r="S37" s="56">
        <f t="shared" si="8"/>
        <v>11.843699999999998</v>
      </c>
      <c r="T37" s="28"/>
      <c r="U37" s="28"/>
      <c r="V37" s="32"/>
      <c r="W37" s="33"/>
      <c r="X37" s="27"/>
      <c r="Y37" s="27"/>
      <c r="Z37" s="27"/>
      <c r="AA37" s="27"/>
      <c r="AB37" s="27"/>
      <c r="AC37" s="34">
        <f t="shared" si="11"/>
        <v>0</v>
      </c>
      <c r="AD37" s="31"/>
      <c r="AE37" s="31">
        <f t="shared" si="12"/>
        <v>0</v>
      </c>
      <c r="AF37" s="27"/>
      <c r="AG37" s="31"/>
      <c r="AH37" s="31">
        <f t="shared" si="13"/>
        <v>0</v>
      </c>
      <c r="AI37" s="31">
        <f t="shared" si="14"/>
        <v>1184370</v>
      </c>
      <c r="AJ37" s="27"/>
      <c r="AK37" s="31"/>
      <c r="AL37" s="35"/>
      <c r="AM37" s="48">
        <v>1E-4</v>
      </c>
      <c r="AN37" s="28"/>
      <c r="AO37" s="36"/>
      <c r="AP37" s="36"/>
      <c r="AQ37" s="36"/>
    </row>
    <row r="38" spans="1:43" s="37" customFormat="1" ht="23.25">
      <c r="A38" s="163"/>
      <c r="B38" s="28"/>
      <c r="C38" s="29"/>
      <c r="D38" s="30"/>
      <c r="E38" s="27"/>
      <c r="F38" s="27"/>
      <c r="G38" s="27"/>
      <c r="H38" s="27">
        <v>16</v>
      </c>
      <c r="I38" s="27">
        <v>4</v>
      </c>
      <c r="J38" s="27" t="s">
        <v>37</v>
      </c>
      <c r="K38" s="27">
        <v>4</v>
      </c>
      <c r="L38" s="27">
        <v>0</v>
      </c>
      <c r="M38" s="27">
        <v>13</v>
      </c>
      <c r="N38" s="31">
        <f t="shared" si="15"/>
        <v>1613</v>
      </c>
      <c r="O38" s="27">
        <v>330</v>
      </c>
      <c r="P38" s="31">
        <f t="shared" si="9"/>
        <v>532290</v>
      </c>
      <c r="Q38" s="51">
        <f t="shared" si="10"/>
        <v>53.228999999999999</v>
      </c>
      <c r="R38" s="51">
        <f t="shared" si="3"/>
        <v>47.906100000000002</v>
      </c>
      <c r="S38" s="56">
        <f t="shared" si="8"/>
        <v>5.3228999999999971</v>
      </c>
      <c r="T38" s="28"/>
      <c r="U38" s="28"/>
      <c r="V38" s="32"/>
      <c r="W38" s="33"/>
      <c r="X38" s="27"/>
      <c r="Y38" s="27"/>
      <c r="Z38" s="27"/>
      <c r="AA38" s="27"/>
      <c r="AB38" s="27"/>
      <c r="AC38" s="34">
        <f t="shared" si="11"/>
        <v>0</v>
      </c>
      <c r="AD38" s="31"/>
      <c r="AE38" s="31">
        <f t="shared" si="12"/>
        <v>0</v>
      </c>
      <c r="AF38" s="27"/>
      <c r="AG38" s="31"/>
      <c r="AH38" s="31">
        <f t="shared" si="13"/>
        <v>0</v>
      </c>
      <c r="AI38" s="31">
        <f t="shared" si="14"/>
        <v>532290</v>
      </c>
      <c r="AJ38" s="27"/>
      <c r="AK38" s="31"/>
      <c r="AL38" s="35"/>
      <c r="AM38" s="48">
        <v>1E-4</v>
      </c>
      <c r="AN38" s="28"/>
      <c r="AO38" s="36"/>
      <c r="AP38" s="36"/>
      <c r="AQ38" s="36"/>
    </row>
    <row r="39" spans="1:43" s="37" customFormat="1" ht="23.25">
      <c r="A39" s="164"/>
      <c r="B39" s="28"/>
      <c r="C39" s="29"/>
      <c r="D39" s="30"/>
      <c r="E39" s="27"/>
      <c r="F39" s="27"/>
      <c r="G39" s="27"/>
      <c r="H39" s="27"/>
      <c r="I39" s="27"/>
      <c r="J39" s="27"/>
      <c r="K39" s="27"/>
      <c r="L39" s="27"/>
      <c r="M39" s="27"/>
      <c r="N39" s="31"/>
      <c r="O39" s="27"/>
      <c r="P39" s="31">
        <f>SUM(P35:P38)</f>
        <v>4093320</v>
      </c>
      <c r="Q39" s="51">
        <f>SUM(Q35:Q38)</f>
        <v>409.33200000000005</v>
      </c>
      <c r="R39" s="51">
        <f t="shared" si="3"/>
        <v>368.39880000000005</v>
      </c>
      <c r="S39" s="56">
        <v>41</v>
      </c>
      <c r="T39" s="28"/>
      <c r="U39" s="28"/>
      <c r="V39" s="32"/>
      <c r="W39" s="33"/>
      <c r="X39" s="27"/>
      <c r="Y39" s="27"/>
      <c r="Z39" s="27"/>
      <c r="AA39" s="27"/>
      <c r="AB39" s="27"/>
      <c r="AC39" s="34"/>
      <c r="AD39" s="31"/>
      <c r="AE39" s="31"/>
      <c r="AF39" s="27"/>
      <c r="AG39" s="31"/>
      <c r="AH39" s="31"/>
      <c r="AI39" s="31"/>
      <c r="AJ39" s="27"/>
      <c r="AK39" s="31"/>
      <c r="AL39" s="35"/>
      <c r="AM39" s="48"/>
      <c r="AN39" s="28"/>
      <c r="AO39" s="36"/>
      <c r="AP39" s="36"/>
      <c r="AQ39" s="36"/>
    </row>
    <row r="40" spans="1:43" s="37" customFormat="1" ht="23.25">
      <c r="A40" s="110">
        <v>22</v>
      </c>
      <c r="B40" s="28" t="s">
        <v>305</v>
      </c>
      <c r="C40" s="29">
        <v>3470600413714</v>
      </c>
      <c r="D40" s="30" t="s">
        <v>68</v>
      </c>
      <c r="E40" s="27" t="s">
        <v>43</v>
      </c>
      <c r="F40" s="27">
        <v>1033</v>
      </c>
      <c r="G40" s="27"/>
      <c r="H40" s="27">
        <v>4</v>
      </c>
      <c r="I40" s="27">
        <v>4</v>
      </c>
      <c r="J40" s="27" t="s">
        <v>37</v>
      </c>
      <c r="K40" s="27">
        <v>28</v>
      </c>
      <c r="L40" s="27">
        <v>2</v>
      </c>
      <c r="M40" s="27">
        <v>90</v>
      </c>
      <c r="N40" s="31">
        <f t="shared" si="15"/>
        <v>11490</v>
      </c>
      <c r="O40" s="27">
        <v>330</v>
      </c>
      <c r="P40" s="31">
        <f t="shared" si="9"/>
        <v>3791700</v>
      </c>
      <c r="Q40" s="51">
        <f t="shared" si="10"/>
        <v>379.17</v>
      </c>
      <c r="R40" s="51">
        <f t="shared" si="3"/>
        <v>341.25300000000004</v>
      </c>
      <c r="S40" s="56">
        <v>38</v>
      </c>
      <c r="T40" s="28"/>
      <c r="U40" s="28"/>
      <c r="V40" s="32"/>
      <c r="W40" s="33"/>
      <c r="X40" s="27"/>
      <c r="Y40" s="27"/>
      <c r="Z40" s="27"/>
      <c r="AA40" s="27"/>
      <c r="AB40" s="27"/>
      <c r="AC40" s="34">
        <f t="shared" si="11"/>
        <v>0</v>
      </c>
      <c r="AD40" s="31"/>
      <c r="AE40" s="31">
        <f t="shared" si="12"/>
        <v>0</v>
      </c>
      <c r="AF40" s="27"/>
      <c r="AG40" s="31"/>
      <c r="AH40" s="31">
        <f t="shared" si="13"/>
        <v>0</v>
      </c>
      <c r="AI40" s="31">
        <f t="shared" si="14"/>
        <v>3791700</v>
      </c>
      <c r="AJ40" s="27"/>
      <c r="AK40" s="31"/>
      <c r="AL40" s="35"/>
      <c r="AM40" s="48">
        <v>1E-4</v>
      </c>
      <c r="AN40" s="28"/>
      <c r="AO40" s="36"/>
      <c r="AP40" s="36"/>
      <c r="AQ40" s="36"/>
    </row>
    <row r="41" spans="1:43" s="37" customFormat="1" ht="23.25">
      <c r="A41" s="110">
        <v>23</v>
      </c>
      <c r="B41" s="28" t="s">
        <v>306</v>
      </c>
      <c r="C41" s="29">
        <v>3470600413277</v>
      </c>
      <c r="D41" s="30" t="s">
        <v>61</v>
      </c>
      <c r="E41" s="27" t="s">
        <v>43</v>
      </c>
      <c r="F41" s="27">
        <v>1237</v>
      </c>
      <c r="G41" s="27"/>
      <c r="H41" s="27">
        <v>5</v>
      </c>
      <c r="I41" s="27">
        <v>4</v>
      </c>
      <c r="J41" s="27" t="s">
        <v>37</v>
      </c>
      <c r="K41" s="27">
        <v>33</v>
      </c>
      <c r="L41" s="27">
        <v>2</v>
      </c>
      <c r="M41" s="27">
        <v>88</v>
      </c>
      <c r="N41" s="31">
        <f t="shared" si="15"/>
        <v>13488</v>
      </c>
      <c r="O41" s="27">
        <v>330</v>
      </c>
      <c r="P41" s="31">
        <f t="shared" si="9"/>
        <v>4451040</v>
      </c>
      <c r="Q41" s="51">
        <f t="shared" si="10"/>
        <v>445.10400000000004</v>
      </c>
      <c r="R41" s="51">
        <f t="shared" si="3"/>
        <v>400.59360000000004</v>
      </c>
      <c r="S41" s="56">
        <v>45</v>
      </c>
      <c r="T41" s="28"/>
      <c r="U41" s="28"/>
      <c r="V41" s="32"/>
      <c r="W41" s="33"/>
      <c r="X41" s="27"/>
      <c r="Y41" s="27"/>
      <c r="Z41" s="27"/>
      <c r="AA41" s="27"/>
      <c r="AB41" s="27"/>
      <c r="AC41" s="34">
        <f t="shared" si="11"/>
        <v>0</v>
      </c>
      <c r="AD41" s="31"/>
      <c r="AE41" s="31">
        <f t="shared" si="12"/>
        <v>0</v>
      </c>
      <c r="AF41" s="27"/>
      <c r="AG41" s="31"/>
      <c r="AH41" s="31">
        <f t="shared" si="13"/>
        <v>0</v>
      </c>
      <c r="AI41" s="31">
        <f t="shared" si="14"/>
        <v>4451040</v>
      </c>
      <c r="AJ41" s="27"/>
      <c r="AK41" s="31"/>
      <c r="AL41" s="35"/>
      <c r="AM41" s="48">
        <v>1E-4</v>
      </c>
      <c r="AN41" s="28"/>
      <c r="AO41" s="36"/>
      <c r="AP41" s="36"/>
      <c r="AQ41" s="36"/>
    </row>
    <row r="42" spans="1:43" s="37" customFormat="1" ht="23.25">
      <c r="A42" s="110">
        <v>24</v>
      </c>
      <c r="B42" s="28" t="s">
        <v>307</v>
      </c>
      <c r="C42" s="29">
        <v>3470600411509</v>
      </c>
      <c r="D42" s="30" t="s">
        <v>61</v>
      </c>
      <c r="E42" s="27" t="s">
        <v>43</v>
      </c>
      <c r="F42" s="27">
        <v>1237</v>
      </c>
      <c r="G42" s="27"/>
      <c r="H42" s="27">
        <v>21</v>
      </c>
      <c r="I42" s="27">
        <v>4</v>
      </c>
      <c r="J42" s="27" t="s">
        <v>37</v>
      </c>
      <c r="K42" s="27">
        <v>15</v>
      </c>
      <c r="L42" s="27">
        <v>0</v>
      </c>
      <c r="M42" s="27">
        <v>88</v>
      </c>
      <c r="N42" s="31">
        <f t="shared" si="15"/>
        <v>6088</v>
      </c>
      <c r="O42" s="27">
        <v>330</v>
      </c>
      <c r="P42" s="31">
        <f t="shared" si="9"/>
        <v>2009040</v>
      </c>
      <c r="Q42" s="51">
        <f t="shared" si="10"/>
        <v>200.904</v>
      </c>
      <c r="R42" s="51">
        <f t="shared" si="3"/>
        <v>180.81360000000001</v>
      </c>
      <c r="S42" s="56">
        <v>20</v>
      </c>
      <c r="T42" s="28"/>
      <c r="U42" s="28"/>
      <c r="V42" s="32"/>
      <c r="W42" s="33"/>
      <c r="X42" s="27"/>
      <c r="Y42" s="27"/>
      <c r="Z42" s="27"/>
      <c r="AA42" s="27"/>
      <c r="AB42" s="27"/>
      <c r="AC42" s="34">
        <f t="shared" si="11"/>
        <v>0</v>
      </c>
      <c r="AD42" s="31"/>
      <c r="AE42" s="31">
        <f t="shared" si="12"/>
        <v>0</v>
      </c>
      <c r="AF42" s="27"/>
      <c r="AG42" s="31"/>
      <c r="AH42" s="31">
        <f t="shared" si="13"/>
        <v>0</v>
      </c>
      <c r="AI42" s="31">
        <f t="shared" si="14"/>
        <v>2009040</v>
      </c>
      <c r="AJ42" s="27"/>
      <c r="AK42" s="31"/>
      <c r="AL42" s="35"/>
      <c r="AM42" s="48">
        <v>1E-4</v>
      </c>
      <c r="AN42" s="28" t="s">
        <v>437</v>
      </c>
      <c r="AO42" s="36"/>
      <c r="AP42" s="36"/>
      <c r="AQ42" s="36"/>
    </row>
    <row r="43" spans="1:43" s="37" customFormat="1" ht="23.25">
      <c r="A43" s="110">
        <v>25</v>
      </c>
      <c r="B43" s="28" t="s">
        <v>308</v>
      </c>
      <c r="C43" s="29">
        <v>3470600415199</v>
      </c>
      <c r="D43" s="30" t="s">
        <v>68</v>
      </c>
      <c r="E43" s="27" t="s">
        <v>43</v>
      </c>
      <c r="F43" s="27">
        <v>1033</v>
      </c>
      <c r="G43" s="27"/>
      <c r="H43" s="27">
        <v>5</v>
      </c>
      <c r="I43" s="27">
        <v>4</v>
      </c>
      <c r="J43" s="27" t="s">
        <v>37</v>
      </c>
      <c r="K43" s="27">
        <v>9</v>
      </c>
      <c r="L43" s="27">
        <v>0</v>
      </c>
      <c r="M43" s="27">
        <v>6</v>
      </c>
      <c r="N43" s="31">
        <f t="shared" si="15"/>
        <v>3606</v>
      </c>
      <c r="O43" s="27">
        <v>330</v>
      </c>
      <c r="P43" s="31">
        <f t="shared" si="9"/>
        <v>1189980</v>
      </c>
      <c r="Q43" s="51">
        <f t="shared" si="10"/>
        <v>118.998</v>
      </c>
      <c r="R43" s="51">
        <f t="shared" si="3"/>
        <v>107.09820000000001</v>
      </c>
      <c r="S43" s="56">
        <v>12</v>
      </c>
      <c r="T43" s="28"/>
      <c r="U43" s="28"/>
      <c r="V43" s="32"/>
      <c r="W43" s="33"/>
      <c r="X43" s="27"/>
      <c r="Y43" s="27"/>
      <c r="Z43" s="27"/>
      <c r="AA43" s="27"/>
      <c r="AB43" s="27"/>
      <c r="AC43" s="34">
        <f t="shared" si="11"/>
        <v>0</v>
      </c>
      <c r="AD43" s="31"/>
      <c r="AE43" s="31">
        <f t="shared" si="12"/>
        <v>0</v>
      </c>
      <c r="AF43" s="27"/>
      <c r="AG43" s="31"/>
      <c r="AH43" s="31">
        <f t="shared" si="13"/>
        <v>0</v>
      </c>
      <c r="AI43" s="31">
        <f t="shared" si="14"/>
        <v>1189980</v>
      </c>
      <c r="AJ43" s="27"/>
      <c r="AK43" s="31"/>
      <c r="AL43" s="35"/>
      <c r="AM43" s="48">
        <v>1E-4</v>
      </c>
      <c r="AN43" s="28"/>
      <c r="AO43" s="36"/>
      <c r="AP43" s="36"/>
      <c r="AQ43" s="36"/>
    </row>
    <row r="44" spans="1:43" s="38" customFormat="1" ht="24">
      <c r="A44" s="162">
        <v>26</v>
      </c>
      <c r="B44" s="28" t="s">
        <v>310</v>
      </c>
      <c r="C44" s="134" t="s">
        <v>340</v>
      </c>
      <c r="D44" s="133" t="s">
        <v>61</v>
      </c>
      <c r="E44" s="27" t="s">
        <v>43</v>
      </c>
      <c r="F44" s="27">
        <v>1237</v>
      </c>
      <c r="G44" s="27"/>
      <c r="H44" s="27">
        <v>7</v>
      </c>
      <c r="I44" s="27">
        <v>4</v>
      </c>
      <c r="J44" s="27" t="s">
        <v>37</v>
      </c>
      <c r="K44" s="27">
        <v>11</v>
      </c>
      <c r="L44" s="27">
        <v>3</v>
      </c>
      <c r="M44" s="27">
        <v>6</v>
      </c>
      <c r="N44" s="31">
        <f t="shared" si="15"/>
        <v>4706</v>
      </c>
      <c r="O44" s="27">
        <v>330</v>
      </c>
      <c r="P44" s="31">
        <f t="shared" ref="P44" si="16">N44*O44</f>
        <v>1552980</v>
      </c>
      <c r="Q44" s="51">
        <f t="shared" ref="Q44" si="17">P44*0.01%</f>
        <v>155.298</v>
      </c>
      <c r="R44" s="51">
        <f t="shared" si="3"/>
        <v>139.76820000000001</v>
      </c>
      <c r="S44" s="56">
        <f t="shared" si="8"/>
        <v>15.529799999999994</v>
      </c>
      <c r="T44" s="28"/>
      <c r="U44" s="28"/>
      <c r="V44" s="32"/>
      <c r="W44" s="33"/>
      <c r="X44" s="27"/>
      <c r="Y44" s="27"/>
      <c r="Z44" s="27"/>
      <c r="AA44" s="27"/>
      <c r="AB44" s="27"/>
      <c r="AC44" s="34"/>
      <c r="AD44" s="31"/>
      <c r="AE44" s="31"/>
      <c r="AF44" s="27"/>
      <c r="AG44" s="31"/>
      <c r="AH44" s="31"/>
      <c r="AI44" s="31"/>
      <c r="AJ44" s="27"/>
      <c r="AK44" s="31"/>
      <c r="AL44" s="35"/>
      <c r="AM44" s="48"/>
      <c r="AN44" s="28" t="s">
        <v>437</v>
      </c>
    </row>
    <row r="45" spans="1:43" s="38" customFormat="1" ht="24">
      <c r="A45" s="163"/>
      <c r="B45" s="28"/>
      <c r="C45" s="134"/>
      <c r="D45" s="133" t="s">
        <v>304</v>
      </c>
      <c r="E45" s="27" t="s">
        <v>43</v>
      </c>
      <c r="F45" s="27">
        <v>1237</v>
      </c>
      <c r="G45" s="27"/>
      <c r="H45" s="27">
        <v>7</v>
      </c>
      <c r="I45" s="27">
        <v>4</v>
      </c>
      <c r="J45" s="27" t="s">
        <v>37</v>
      </c>
      <c r="K45" s="27">
        <v>15</v>
      </c>
      <c r="L45" s="27">
        <v>2</v>
      </c>
      <c r="M45" s="27">
        <v>80</v>
      </c>
      <c r="N45" s="31">
        <f t="shared" ref="N45" si="18">K45*400+L45*100+M45</f>
        <v>6280</v>
      </c>
      <c r="O45" s="27">
        <v>330</v>
      </c>
      <c r="P45" s="31">
        <f t="shared" ref="P45" si="19">N45*O45</f>
        <v>2072400</v>
      </c>
      <c r="Q45" s="51">
        <f t="shared" ref="Q45" si="20">P45*0.01%</f>
        <v>207.24</v>
      </c>
      <c r="R45" s="51">
        <f t="shared" ref="R45:R46" si="21">Q45*90%</f>
        <v>186.51600000000002</v>
      </c>
      <c r="S45" s="56">
        <f t="shared" ref="S45" si="22">Q45-R45</f>
        <v>20.72399999999999</v>
      </c>
      <c r="T45" s="28"/>
      <c r="U45" s="28"/>
      <c r="V45" s="32"/>
      <c r="W45" s="33"/>
      <c r="X45" s="27"/>
      <c r="Y45" s="27"/>
      <c r="Z45" s="27"/>
      <c r="AA45" s="27"/>
      <c r="AB45" s="27"/>
      <c r="AC45" s="34"/>
      <c r="AD45" s="31"/>
      <c r="AE45" s="31"/>
      <c r="AF45" s="27"/>
      <c r="AG45" s="31"/>
      <c r="AH45" s="31"/>
      <c r="AI45" s="31"/>
      <c r="AJ45" s="27"/>
      <c r="AK45" s="31"/>
      <c r="AL45" s="35"/>
      <c r="AM45" s="48"/>
      <c r="AN45" s="28"/>
    </row>
    <row r="46" spans="1:43" s="38" customFormat="1" ht="24">
      <c r="A46" s="164"/>
      <c r="B46" s="28"/>
      <c r="C46" s="134"/>
      <c r="D46" s="133"/>
      <c r="E46" s="27"/>
      <c r="F46" s="27"/>
      <c r="G46" s="27"/>
      <c r="H46" s="27"/>
      <c r="I46" s="27"/>
      <c r="J46" s="27"/>
      <c r="K46" s="27"/>
      <c r="L46" s="27"/>
      <c r="M46" s="27"/>
      <c r="N46" s="31"/>
      <c r="O46" s="27"/>
      <c r="P46" s="31">
        <f>SUM(P44:P45)</f>
        <v>3625380</v>
      </c>
      <c r="Q46" s="51">
        <f>SUM(Q44:Q45)</f>
        <v>362.53800000000001</v>
      </c>
      <c r="R46" s="51">
        <f t="shared" si="21"/>
        <v>326.2842</v>
      </c>
      <c r="S46" s="56">
        <v>36</v>
      </c>
      <c r="T46" s="28"/>
      <c r="U46" s="28"/>
      <c r="V46" s="32"/>
      <c r="W46" s="33"/>
      <c r="X46" s="27"/>
      <c r="Y46" s="27"/>
      <c r="Z46" s="27"/>
      <c r="AA46" s="27"/>
      <c r="AB46" s="27"/>
      <c r="AC46" s="34"/>
      <c r="AD46" s="31"/>
      <c r="AE46" s="31"/>
      <c r="AF46" s="27"/>
      <c r="AG46" s="31"/>
      <c r="AH46" s="31"/>
      <c r="AI46" s="31"/>
      <c r="AJ46" s="27"/>
      <c r="AK46" s="31"/>
      <c r="AL46" s="35"/>
      <c r="AM46" s="48"/>
      <c r="AN46" s="28"/>
    </row>
    <row r="47" spans="1:43" s="38" customFormat="1" ht="23.25" customHeight="1">
      <c r="A47" s="111">
        <v>27</v>
      </c>
      <c r="B47" s="28" t="s">
        <v>352</v>
      </c>
      <c r="C47" s="134" t="s">
        <v>353</v>
      </c>
      <c r="D47" s="133" t="s">
        <v>61</v>
      </c>
      <c r="E47" s="27" t="s">
        <v>43</v>
      </c>
      <c r="F47" s="27">
        <v>1237</v>
      </c>
      <c r="G47" s="27"/>
      <c r="H47" s="27">
        <v>4</v>
      </c>
      <c r="I47" s="27"/>
      <c r="J47" s="28" t="s">
        <v>37</v>
      </c>
      <c r="K47" s="27">
        <v>42</v>
      </c>
      <c r="L47" s="27">
        <v>2</v>
      </c>
      <c r="M47" s="27">
        <v>44</v>
      </c>
      <c r="N47" s="31">
        <f>K47*400+L47*100+M47</f>
        <v>17044</v>
      </c>
      <c r="O47" s="27">
        <v>330</v>
      </c>
      <c r="P47" s="31">
        <f>N47*O47</f>
        <v>5624520</v>
      </c>
      <c r="Q47" s="66">
        <f>P47*0.01%</f>
        <v>562.452</v>
      </c>
      <c r="R47" s="66">
        <f>Q47*90%</f>
        <v>506.20679999999999</v>
      </c>
      <c r="S47" s="67">
        <v>56</v>
      </c>
      <c r="T47" s="28"/>
      <c r="U47" s="28"/>
      <c r="V47" s="32"/>
      <c r="W47" s="33"/>
      <c r="X47" s="27"/>
      <c r="Y47" s="27"/>
      <c r="Z47" s="27"/>
      <c r="AA47" s="27"/>
      <c r="AB47" s="27"/>
      <c r="AC47" s="34">
        <f>AB47*7850*0.3%</f>
        <v>0</v>
      </c>
      <c r="AD47" s="31"/>
      <c r="AE47" s="31">
        <f>Z47*AD47</f>
        <v>0</v>
      </c>
      <c r="AF47" s="27"/>
      <c r="AG47" s="31"/>
      <c r="AH47" s="31">
        <f>AE47-AG47</f>
        <v>0</v>
      </c>
      <c r="AI47" s="31">
        <f>P47+AH47</f>
        <v>5624520</v>
      </c>
      <c r="AJ47" s="27"/>
      <c r="AK47" s="31"/>
      <c r="AL47" s="35"/>
      <c r="AM47" s="68"/>
      <c r="AN47" s="27" t="s">
        <v>354</v>
      </c>
    </row>
    <row r="48" spans="1:43" s="38" customFormat="1" ht="23.25" customHeight="1">
      <c r="A48" s="111">
        <v>29</v>
      </c>
      <c r="B48" s="28" t="s">
        <v>398</v>
      </c>
      <c r="C48" s="134" t="s">
        <v>488</v>
      </c>
      <c r="D48" s="133" t="s">
        <v>399</v>
      </c>
      <c r="E48" s="27" t="s">
        <v>43</v>
      </c>
      <c r="F48" s="27" t="s">
        <v>489</v>
      </c>
      <c r="G48" s="27"/>
      <c r="H48" s="27">
        <v>19</v>
      </c>
      <c r="I48" s="27"/>
      <c r="J48" s="28" t="s">
        <v>37</v>
      </c>
      <c r="K48" s="27">
        <v>41</v>
      </c>
      <c r="L48" s="27">
        <v>2</v>
      </c>
      <c r="M48" s="27">
        <v>67</v>
      </c>
      <c r="N48" s="31">
        <f>K48*400+L48*100+M48</f>
        <v>16667</v>
      </c>
      <c r="O48" s="27">
        <v>330</v>
      </c>
      <c r="P48" s="31">
        <f>N48*O48</f>
        <v>5500110</v>
      </c>
      <c r="Q48" s="66">
        <f>P48*0.01%</f>
        <v>550.01100000000008</v>
      </c>
      <c r="R48" s="66">
        <f>Q48*90%</f>
        <v>495.00990000000007</v>
      </c>
      <c r="S48" s="67">
        <v>55</v>
      </c>
      <c r="T48" s="28"/>
      <c r="U48" s="28"/>
      <c r="V48" s="32"/>
      <c r="W48" s="33"/>
      <c r="X48" s="27"/>
      <c r="Y48" s="27"/>
      <c r="Z48" s="27"/>
      <c r="AA48" s="27"/>
      <c r="AB48" s="27"/>
      <c r="AC48" s="34">
        <f>AB48*7850*0.3%</f>
        <v>0</v>
      </c>
      <c r="AD48" s="31"/>
      <c r="AE48" s="31">
        <f>Z48*AD48</f>
        <v>0</v>
      </c>
      <c r="AF48" s="27"/>
      <c r="AG48" s="31"/>
      <c r="AH48" s="31">
        <f>AE48-AG48</f>
        <v>0</v>
      </c>
      <c r="AI48" s="31">
        <f>P48+AH48</f>
        <v>5500110</v>
      </c>
      <c r="AJ48" s="27"/>
      <c r="AK48" s="31"/>
      <c r="AL48" s="35"/>
      <c r="AM48" s="68"/>
      <c r="AN48" s="27"/>
    </row>
    <row r="49" spans="1:40" s="38" customFormat="1" ht="23.25" customHeight="1">
      <c r="A49" s="111">
        <v>29</v>
      </c>
      <c r="B49" s="28" t="s">
        <v>490</v>
      </c>
      <c r="C49" s="134" t="s">
        <v>491</v>
      </c>
      <c r="D49" s="133" t="s">
        <v>399</v>
      </c>
      <c r="E49" s="27" t="s">
        <v>43</v>
      </c>
      <c r="F49" s="27" t="s">
        <v>492</v>
      </c>
      <c r="G49" s="27"/>
      <c r="H49" s="27">
        <v>59</v>
      </c>
      <c r="I49" s="27"/>
      <c r="J49" s="28" t="s">
        <v>37</v>
      </c>
      <c r="K49" s="27">
        <v>26</v>
      </c>
      <c r="L49" s="27">
        <v>1</v>
      </c>
      <c r="M49" s="27">
        <v>31</v>
      </c>
      <c r="N49" s="31">
        <f>K49*400+L49*100+M49</f>
        <v>10531</v>
      </c>
      <c r="O49" s="27">
        <v>330</v>
      </c>
      <c r="P49" s="31">
        <f>N49*O49</f>
        <v>3475230</v>
      </c>
      <c r="Q49" s="66">
        <f>P49*0.01%</f>
        <v>347.52300000000002</v>
      </c>
      <c r="R49" s="66">
        <f>Q49*90%</f>
        <v>312.77070000000003</v>
      </c>
      <c r="S49" s="67">
        <v>55</v>
      </c>
      <c r="T49" s="28"/>
      <c r="U49" s="28"/>
      <c r="V49" s="32"/>
      <c r="W49" s="33"/>
      <c r="X49" s="27"/>
      <c r="Y49" s="27"/>
      <c r="Z49" s="27"/>
      <c r="AA49" s="27"/>
      <c r="AB49" s="27"/>
      <c r="AC49" s="34">
        <f>AB49*7850*0.3%</f>
        <v>0</v>
      </c>
      <c r="AD49" s="31"/>
      <c r="AE49" s="31">
        <f>Z49*AD49</f>
        <v>0</v>
      </c>
      <c r="AF49" s="27"/>
      <c r="AG49" s="31"/>
      <c r="AH49" s="31">
        <f>AE49-AG49</f>
        <v>0</v>
      </c>
      <c r="AI49" s="31">
        <f>P49+AH49</f>
        <v>3475230</v>
      </c>
      <c r="AJ49" s="27"/>
      <c r="AK49" s="31"/>
      <c r="AL49" s="35"/>
      <c r="AM49" s="68"/>
      <c r="AN49" s="27"/>
    </row>
    <row r="50" spans="1:40" s="38" customFormat="1" ht="19.5">
      <c r="A50" s="112"/>
      <c r="C50" s="40"/>
      <c r="E50" s="40"/>
      <c r="I50" s="40"/>
      <c r="J50" s="40"/>
      <c r="N50" s="41"/>
      <c r="Q50" s="52"/>
      <c r="R50" s="52"/>
      <c r="S50" s="52"/>
      <c r="V50" s="43"/>
      <c r="W50" s="44"/>
      <c r="X50" s="40"/>
      <c r="Y50" s="40"/>
      <c r="Z50" s="40"/>
      <c r="AA50" s="42"/>
      <c r="AB50" s="40"/>
      <c r="AC50" s="45"/>
      <c r="AD50" s="46"/>
      <c r="AE50" s="46"/>
      <c r="AF50" s="42"/>
      <c r="AG50" s="47"/>
      <c r="AH50" s="46"/>
      <c r="AI50" s="40"/>
      <c r="AJ50" s="40"/>
      <c r="AK50" s="46"/>
      <c r="AL50" s="46"/>
      <c r="AM50" s="49"/>
    </row>
    <row r="51" spans="1:40" s="38" customFormat="1" ht="19.5">
      <c r="A51" s="112"/>
      <c r="C51" s="40"/>
      <c r="E51" s="40"/>
      <c r="I51" s="40"/>
      <c r="J51" s="40"/>
      <c r="N51" s="41"/>
      <c r="Q51" s="52"/>
      <c r="R51" s="52"/>
      <c r="S51" s="52"/>
      <c r="V51" s="43"/>
      <c r="W51" s="44"/>
      <c r="X51" s="40"/>
      <c r="Y51" s="40"/>
      <c r="Z51" s="40"/>
      <c r="AA51" s="42"/>
      <c r="AB51" s="40"/>
      <c r="AC51" s="45"/>
      <c r="AD51" s="46"/>
      <c r="AE51" s="46"/>
      <c r="AF51" s="42"/>
      <c r="AG51" s="47"/>
      <c r="AH51" s="46"/>
      <c r="AI51" s="40"/>
      <c r="AJ51" s="40"/>
      <c r="AK51" s="46"/>
      <c r="AL51" s="46"/>
      <c r="AM51" s="49"/>
    </row>
    <row r="52" spans="1:40" s="38" customFormat="1" ht="19.5">
      <c r="A52" s="112"/>
      <c r="C52" s="40"/>
      <c r="E52" s="40"/>
      <c r="I52" s="40"/>
      <c r="J52" s="40"/>
      <c r="N52" s="41"/>
      <c r="Q52" s="52"/>
      <c r="R52" s="52"/>
      <c r="S52" s="52"/>
      <c r="V52" s="43"/>
      <c r="W52" s="44"/>
      <c r="X52" s="40"/>
      <c r="Y52" s="40"/>
      <c r="Z52" s="40"/>
      <c r="AA52" s="42"/>
      <c r="AB52" s="40"/>
      <c r="AC52" s="45"/>
      <c r="AD52" s="46"/>
      <c r="AE52" s="46"/>
      <c r="AF52" s="42"/>
      <c r="AG52" s="47"/>
      <c r="AH52" s="46"/>
      <c r="AI52" s="40"/>
      <c r="AJ52" s="40"/>
      <c r="AK52" s="46"/>
      <c r="AL52" s="46"/>
      <c r="AM52" s="49"/>
    </row>
    <row r="53" spans="1:40" s="38" customFormat="1" ht="19.5">
      <c r="A53" s="112"/>
      <c r="C53" s="40"/>
      <c r="E53" s="40"/>
      <c r="I53" s="40"/>
      <c r="J53" s="40"/>
      <c r="N53" s="41"/>
      <c r="Q53" s="52"/>
      <c r="R53" s="52"/>
      <c r="S53" s="52"/>
      <c r="V53" s="43"/>
      <c r="W53" s="44"/>
      <c r="X53" s="40"/>
      <c r="Y53" s="40"/>
      <c r="Z53" s="40"/>
      <c r="AA53" s="42"/>
      <c r="AB53" s="40"/>
      <c r="AC53" s="45"/>
      <c r="AD53" s="46"/>
      <c r="AE53" s="46"/>
      <c r="AF53" s="42"/>
      <c r="AG53" s="47"/>
      <c r="AH53" s="46"/>
      <c r="AI53" s="40"/>
      <c r="AJ53" s="40"/>
      <c r="AK53" s="46"/>
      <c r="AL53" s="46"/>
      <c r="AM53" s="49"/>
    </row>
    <row r="54" spans="1:40" s="38" customFormat="1" ht="19.5">
      <c r="A54" s="112"/>
      <c r="C54" s="40"/>
      <c r="E54" s="40"/>
      <c r="I54" s="40"/>
      <c r="J54" s="40"/>
      <c r="N54" s="41"/>
      <c r="Q54" s="52"/>
      <c r="R54" s="52"/>
      <c r="S54" s="52"/>
      <c r="V54" s="43"/>
      <c r="W54" s="44"/>
      <c r="X54" s="40"/>
      <c r="Y54" s="40"/>
      <c r="Z54" s="40"/>
      <c r="AA54" s="42"/>
      <c r="AB54" s="40"/>
      <c r="AC54" s="45"/>
      <c r="AD54" s="46"/>
      <c r="AE54" s="46"/>
      <c r="AF54" s="42"/>
      <c r="AG54" s="47"/>
      <c r="AH54" s="46"/>
      <c r="AI54" s="40"/>
      <c r="AJ54" s="40"/>
      <c r="AK54" s="46"/>
      <c r="AL54" s="46"/>
      <c r="AM54" s="49"/>
    </row>
    <row r="55" spans="1:40" s="38" customFormat="1" ht="19.5">
      <c r="A55" s="112"/>
      <c r="C55" s="40"/>
      <c r="E55" s="40"/>
      <c r="I55" s="40"/>
      <c r="J55" s="40"/>
      <c r="N55" s="41"/>
      <c r="Q55" s="52"/>
      <c r="R55" s="52"/>
      <c r="S55" s="52"/>
      <c r="V55" s="43"/>
      <c r="W55" s="44"/>
      <c r="X55" s="40"/>
      <c r="Y55" s="40"/>
      <c r="Z55" s="40"/>
      <c r="AA55" s="42"/>
      <c r="AB55" s="40"/>
      <c r="AC55" s="45"/>
      <c r="AD55" s="46"/>
      <c r="AE55" s="46"/>
      <c r="AF55" s="42"/>
      <c r="AG55" s="47"/>
      <c r="AH55" s="46"/>
      <c r="AI55" s="40"/>
      <c r="AJ55" s="40"/>
      <c r="AK55" s="46"/>
      <c r="AL55" s="46"/>
      <c r="AM55" s="49"/>
    </row>
    <row r="56" spans="1:40" s="38" customFormat="1" ht="19.5">
      <c r="A56" s="112"/>
      <c r="C56" s="40"/>
      <c r="E56" s="40"/>
      <c r="I56" s="40"/>
      <c r="J56" s="40"/>
      <c r="N56" s="41"/>
      <c r="Q56" s="52"/>
      <c r="R56" s="52"/>
      <c r="S56" s="52"/>
      <c r="V56" s="43"/>
      <c r="W56" s="44"/>
      <c r="X56" s="40"/>
      <c r="Y56" s="40"/>
      <c r="Z56" s="40"/>
      <c r="AA56" s="42"/>
      <c r="AB56" s="40"/>
      <c r="AC56" s="45"/>
      <c r="AD56" s="46"/>
      <c r="AE56" s="46"/>
      <c r="AF56" s="42"/>
      <c r="AG56" s="47"/>
      <c r="AH56" s="46"/>
      <c r="AI56" s="40"/>
      <c r="AJ56" s="40"/>
      <c r="AK56" s="46"/>
      <c r="AL56" s="46"/>
      <c r="AM56" s="49"/>
    </row>
    <row r="57" spans="1:40" s="38" customFormat="1" ht="19.5">
      <c r="A57" s="112"/>
      <c r="C57" s="40"/>
      <c r="E57" s="40"/>
      <c r="I57" s="40"/>
      <c r="J57" s="40"/>
      <c r="N57" s="41"/>
      <c r="Q57" s="52"/>
      <c r="R57" s="52"/>
      <c r="S57" s="52"/>
      <c r="V57" s="43"/>
      <c r="W57" s="44"/>
      <c r="X57" s="40"/>
      <c r="Y57" s="40"/>
      <c r="Z57" s="40"/>
      <c r="AA57" s="42"/>
      <c r="AB57" s="40"/>
      <c r="AC57" s="45"/>
      <c r="AD57" s="46"/>
      <c r="AE57" s="46"/>
      <c r="AF57" s="42"/>
      <c r="AG57" s="47"/>
      <c r="AH57" s="46"/>
      <c r="AI57" s="40"/>
      <c r="AJ57" s="40"/>
      <c r="AK57" s="46"/>
      <c r="AL57" s="46"/>
      <c r="AM57" s="49"/>
    </row>
    <row r="58" spans="1:40" s="38" customFormat="1" ht="19.5">
      <c r="A58" s="112"/>
      <c r="C58" s="40"/>
      <c r="E58" s="40"/>
      <c r="I58" s="40"/>
      <c r="J58" s="40"/>
      <c r="N58" s="41"/>
      <c r="Q58" s="52"/>
      <c r="R58" s="52"/>
      <c r="S58" s="52"/>
      <c r="V58" s="43"/>
      <c r="W58" s="44"/>
      <c r="X58" s="40"/>
      <c r="Y58" s="40"/>
      <c r="Z58" s="40"/>
      <c r="AA58" s="42"/>
      <c r="AB58" s="40"/>
      <c r="AC58" s="45"/>
      <c r="AD58" s="46"/>
      <c r="AE58" s="46"/>
      <c r="AF58" s="42"/>
      <c r="AG58" s="47"/>
      <c r="AH58" s="46"/>
      <c r="AI58" s="40"/>
      <c r="AJ58" s="40"/>
      <c r="AK58" s="46"/>
      <c r="AL58" s="46"/>
      <c r="AM58" s="49"/>
    </row>
    <row r="59" spans="1:40" s="38" customFormat="1" ht="19.5">
      <c r="A59" s="112"/>
      <c r="C59" s="40"/>
      <c r="E59" s="40"/>
      <c r="I59" s="40"/>
      <c r="J59" s="40"/>
      <c r="N59" s="41"/>
      <c r="Q59" s="52"/>
      <c r="R59" s="52"/>
      <c r="S59" s="52"/>
      <c r="V59" s="43"/>
      <c r="W59" s="44"/>
      <c r="X59" s="40"/>
      <c r="Y59" s="40"/>
      <c r="Z59" s="40"/>
      <c r="AA59" s="42"/>
      <c r="AB59" s="40"/>
      <c r="AC59" s="45"/>
      <c r="AD59" s="46"/>
      <c r="AE59" s="46"/>
      <c r="AF59" s="42"/>
      <c r="AG59" s="47"/>
      <c r="AH59" s="46"/>
      <c r="AI59" s="40"/>
      <c r="AJ59" s="40"/>
      <c r="AK59" s="46"/>
      <c r="AL59" s="46"/>
      <c r="AM59" s="49"/>
    </row>
    <row r="60" spans="1:40" s="38" customFormat="1" ht="19.5">
      <c r="A60" s="112"/>
      <c r="C60" s="40"/>
      <c r="E60" s="40"/>
      <c r="I60" s="40"/>
      <c r="J60" s="40"/>
      <c r="N60" s="41"/>
      <c r="Q60" s="52"/>
      <c r="R60" s="52"/>
      <c r="S60" s="52"/>
      <c r="V60" s="43"/>
      <c r="W60" s="44"/>
      <c r="X60" s="40"/>
      <c r="Y60" s="40"/>
      <c r="Z60" s="40"/>
      <c r="AA60" s="42"/>
      <c r="AB60" s="40"/>
      <c r="AC60" s="45"/>
      <c r="AD60" s="46"/>
      <c r="AE60" s="46"/>
      <c r="AF60" s="42"/>
      <c r="AG60" s="47"/>
      <c r="AH60" s="46"/>
      <c r="AI60" s="40"/>
      <c r="AJ60" s="40"/>
      <c r="AK60" s="46"/>
      <c r="AL60" s="46"/>
      <c r="AM60" s="49"/>
    </row>
    <row r="61" spans="1:40" s="38" customFormat="1" ht="19.5">
      <c r="A61" s="112"/>
      <c r="C61" s="40"/>
      <c r="E61" s="40"/>
      <c r="I61" s="40"/>
      <c r="J61" s="40"/>
      <c r="N61" s="41"/>
      <c r="Q61" s="52"/>
      <c r="R61" s="52"/>
      <c r="S61" s="52"/>
      <c r="V61" s="43"/>
      <c r="W61" s="44"/>
      <c r="X61" s="40"/>
      <c r="Y61" s="40"/>
      <c r="Z61" s="40"/>
      <c r="AA61" s="42"/>
      <c r="AB61" s="40"/>
      <c r="AC61" s="45"/>
      <c r="AD61" s="46"/>
      <c r="AE61" s="46"/>
      <c r="AF61" s="42"/>
      <c r="AG61" s="47"/>
      <c r="AH61" s="46"/>
      <c r="AI61" s="40"/>
      <c r="AJ61" s="40"/>
      <c r="AK61" s="46"/>
      <c r="AL61" s="46"/>
      <c r="AM61" s="49"/>
    </row>
    <row r="62" spans="1:40" s="38" customFormat="1" ht="19.5">
      <c r="A62" s="112"/>
      <c r="C62" s="40"/>
      <c r="E62" s="40"/>
      <c r="I62" s="40"/>
      <c r="J62" s="40"/>
      <c r="N62" s="41"/>
      <c r="Q62" s="52"/>
      <c r="R62" s="52"/>
      <c r="S62" s="52"/>
      <c r="V62" s="43"/>
      <c r="W62" s="44"/>
      <c r="X62" s="40"/>
      <c r="Y62" s="40"/>
      <c r="Z62" s="40"/>
      <c r="AA62" s="42"/>
      <c r="AB62" s="40"/>
      <c r="AC62" s="45"/>
      <c r="AD62" s="46"/>
      <c r="AE62" s="46"/>
      <c r="AF62" s="42"/>
      <c r="AG62" s="47"/>
      <c r="AH62" s="46"/>
      <c r="AI62" s="40"/>
      <c r="AJ62" s="40"/>
      <c r="AK62" s="46"/>
      <c r="AL62" s="46"/>
      <c r="AM62" s="49"/>
    </row>
    <row r="63" spans="1:40" s="38" customFormat="1" ht="19.5">
      <c r="A63" s="112"/>
      <c r="C63" s="40"/>
      <c r="E63" s="40"/>
      <c r="I63" s="40"/>
      <c r="J63" s="40"/>
      <c r="N63" s="41"/>
      <c r="Q63" s="52"/>
      <c r="R63" s="52"/>
      <c r="S63" s="52"/>
      <c r="V63" s="43"/>
      <c r="W63" s="44"/>
      <c r="X63" s="40"/>
      <c r="Y63" s="40"/>
      <c r="Z63" s="40"/>
      <c r="AA63" s="42"/>
      <c r="AB63" s="40"/>
      <c r="AC63" s="45"/>
      <c r="AD63" s="46"/>
      <c r="AE63" s="46"/>
      <c r="AF63" s="42"/>
      <c r="AG63" s="47"/>
      <c r="AH63" s="46"/>
      <c r="AI63" s="40"/>
      <c r="AJ63" s="40"/>
      <c r="AK63" s="46"/>
      <c r="AL63" s="46"/>
      <c r="AM63" s="49"/>
    </row>
    <row r="64" spans="1:40" s="38" customFormat="1" ht="19.5">
      <c r="A64" s="112"/>
      <c r="C64" s="40"/>
      <c r="E64" s="40"/>
      <c r="I64" s="40"/>
      <c r="J64" s="40"/>
      <c r="N64" s="41"/>
      <c r="Q64" s="52"/>
      <c r="R64" s="52"/>
      <c r="S64" s="52"/>
      <c r="V64" s="43"/>
      <c r="W64" s="44"/>
      <c r="X64" s="40"/>
      <c r="Y64" s="40"/>
      <c r="Z64" s="40"/>
      <c r="AA64" s="42"/>
      <c r="AB64" s="40"/>
      <c r="AC64" s="45"/>
      <c r="AD64" s="46"/>
      <c r="AE64" s="46"/>
      <c r="AF64" s="42"/>
      <c r="AG64" s="47"/>
      <c r="AH64" s="46"/>
      <c r="AI64" s="40"/>
      <c r="AJ64" s="40"/>
      <c r="AK64" s="46"/>
      <c r="AL64" s="46"/>
      <c r="AM64" s="49"/>
    </row>
    <row r="65" spans="1:39" s="38" customFormat="1" ht="19.5">
      <c r="A65" s="112"/>
      <c r="C65" s="40"/>
      <c r="E65" s="40"/>
      <c r="I65" s="40"/>
      <c r="J65" s="40"/>
      <c r="N65" s="41"/>
      <c r="Q65" s="52"/>
      <c r="R65" s="52"/>
      <c r="S65" s="52"/>
      <c r="V65" s="43"/>
      <c r="W65" s="44"/>
      <c r="X65" s="40"/>
      <c r="Y65" s="40"/>
      <c r="Z65" s="40"/>
      <c r="AA65" s="42"/>
      <c r="AB65" s="40"/>
      <c r="AC65" s="45"/>
      <c r="AD65" s="46"/>
      <c r="AE65" s="46"/>
      <c r="AF65" s="42"/>
      <c r="AG65" s="47"/>
      <c r="AH65" s="46"/>
      <c r="AI65" s="40"/>
      <c r="AJ65" s="40"/>
      <c r="AK65" s="46"/>
      <c r="AL65" s="46"/>
      <c r="AM65" s="49"/>
    </row>
    <row r="66" spans="1:39" s="38" customFormat="1" ht="19.5">
      <c r="A66" s="112"/>
      <c r="C66" s="40"/>
      <c r="E66" s="40"/>
      <c r="I66" s="40"/>
      <c r="J66" s="40"/>
      <c r="N66" s="41"/>
      <c r="Q66" s="52"/>
      <c r="R66" s="52"/>
      <c r="S66" s="52"/>
      <c r="V66" s="43"/>
      <c r="W66" s="44"/>
      <c r="X66" s="40"/>
      <c r="Y66" s="40"/>
      <c r="Z66" s="40"/>
      <c r="AA66" s="42"/>
      <c r="AB66" s="40"/>
      <c r="AC66" s="45"/>
      <c r="AD66" s="46"/>
      <c r="AE66" s="46"/>
      <c r="AF66" s="42"/>
      <c r="AG66" s="47"/>
      <c r="AH66" s="46"/>
      <c r="AI66" s="40"/>
      <c r="AJ66" s="40"/>
      <c r="AK66" s="46"/>
      <c r="AL66" s="46"/>
      <c r="AM66" s="49"/>
    </row>
    <row r="67" spans="1:39" s="38" customFormat="1" ht="19.5">
      <c r="A67" s="112"/>
      <c r="C67" s="40"/>
      <c r="E67" s="40"/>
      <c r="I67" s="40"/>
      <c r="J67" s="40"/>
      <c r="N67" s="41"/>
      <c r="Q67" s="52"/>
      <c r="R67" s="52"/>
      <c r="S67" s="52"/>
      <c r="V67" s="43"/>
      <c r="W67" s="44"/>
      <c r="X67" s="40"/>
      <c r="Y67" s="40"/>
      <c r="Z67" s="40"/>
      <c r="AA67" s="42"/>
      <c r="AB67" s="40"/>
      <c r="AC67" s="45"/>
      <c r="AD67" s="46"/>
      <c r="AE67" s="46"/>
      <c r="AF67" s="42"/>
      <c r="AG67" s="47"/>
      <c r="AH67" s="46"/>
      <c r="AI67" s="40"/>
      <c r="AJ67" s="40"/>
      <c r="AK67" s="46"/>
      <c r="AL67" s="46"/>
      <c r="AM67" s="49"/>
    </row>
    <row r="68" spans="1:39" s="38" customFormat="1" ht="19.5">
      <c r="A68" s="112"/>
      <c r="C68" s="40"/>
      <c r="E68" s="40"/>
      <c r="I68" s="40"/>
      <c r="J68" s="40"/>
      <c r="N68" s="41"/>
      <c r="Q68" s="52"/>
      <c r="R68" s="52"/>
      <c r="S68" s="52"/>
      <c r="V68" s="43"/>
      <c r="W68" s="44"/>
      <c r="X68" s="40"/>
      <c r="Y68" s="40"/>
      <c r="Z68" s="40"/>
      <c r="AA68" s="42"/>
      <c r="AB68" s="40"/>
      <c r="AC68" s="45"/>
      <c r="AD68" s="46"/>
      <c r="AE68" s="46"/>
      <c r="AF68" s="42"/>
      <c r="AG68" s="47"/>
      <c r="AH68" s="46"/>
      <c r="AI68" s="40"/>
      <c r="AJ68" s="40"/>
      <c r="AK68" s="46"/>
      <c r="AL68" s="46"/>
      <c r="AM68" s="49"/>
    </row>
    <row r="69" spans="1:39" s="38" customFormat="1" ht="19.5">
      <c r="A69" s="113"/>
      <c r="C69" s="40"/>
      <c r="E69" s="40"/>
      <c r="I69" s="40"/>
      <c r="J69" s="40"/>
      <c r="N69" s="41"/>
      <c r="Q69" s="52"/>
      <c r="R69" s="52"/>
      <c r="S69" s="52"/>
      <c r="V69" s="43"/>
      <c r="W69" s="44"/>
      <c r="X69" s="40"/>
      <c r="Y69" s="40"/>
      <c r="Z69" s="40"/>
      <c r="AA69" s="42"/>
      <c r="AB69" s="40"/>
      <c r="AC69" s="45"/>
      <c r="AD69" s="46"/>
      <c r="AE69" s="46"/>
      <c r="AF69" s="42"/>
      <c r="AG69" s="47"/>
      <c r="AH69" s="46"/>
      <c r="AI69" s="40"/>
      <c r="AJ69" s="40"/>
      <c r="AK69" s="46"/>
      <c r="AL69" s="46"/>
      <c r="AM69" s="49"/>
    </row>
    <row r="70" spans="1:39" s="38" customFormat="1" ht="19.5">
      <c r="A70" s="113"/>
      <c r="C70" s="40"/>
      <c r="E70" s="40"/>
      <c r="I70" s="40"/>
      <c r="J70" s="40"/>
      <c r="N70" s="41"/>
      <c r="Q70" s="52"/>
      <c r="R70" s="52"/>
      <c r="S70" s="52"/>
      <c r="V70" s="43"/>
      <c r="W70" s="44"/>
      <c r="X70" s="40"/>
      <c r="Y70" s="40"/>
      <c r="Z70" s="40"/>
      <c r="AA70" s="42"/>
      <c r="AB70" s="40"/>
      <c r="AC70" s="45"/>
      <c r="AD70" s="46"/>
      <c r="AE70" s="46"/>
      <c r="AF70" s="42"/>
      <c r="AG70" s="47"/>
      <c r="AH70" s="46"/>
      <c r="AI70" s="40"/>
      <c r="AJ70" s="40"/>
      <c r="AK70" s="46"/>
      <c r="AL70" s="46"/>
      <c r="AM70" s="49"/>
    </row>
    <row r="71" spans="1:39" s="38" customFormat="1" ht="19.5">
      <c r="A71" s="113"/>
      <c r="C71" s="40"/>
      <c r="E71" s="40"/>
      <c r="I71" s="40"/>
      <c r="J71" s="40"/>
      <c r="N71" s="41"/>
      <c r="Q71" s="52"/>
      <c r="R71" s="52"/>
      <c r="S71" s="52"/>
      <c r="V71" s="43"/>
      <c r="W71" s="44"/>
      <c r="X71" s="40"/>
      <c r="Y71" s="40"/>
      <c r="Z71" s="40"/>
      <c r="AA71" s="42"/>
      <c r="AB71" s="40"/>
      <c r="AC71" s="45"/>
      <c r="AD71" s="46"/>
      <c r="AE71" s="46"/>
      <c r="AF71" s="42"/>
      <c r="AG71" s="47"/>
      <c r="AH71" s="46"/>
      <c r="AI71" s="40"/>
      <c r="AJ71" s="40"/>
      <c r="AK71" s="46"/>
      <c r="AL71" s="46"/>
      <c r="AM71" s="49"/>
    </row>
    <row r="72" spans="1:39" s="38" customFormat="1" ht="19.5">
      <c r="A72" s="113"/>
      <c r="C72" s="40"/>
      <c r="E72" s="40"/>
      <c r="I72" s="40"/>
      <c r="J72" s="40"/>
      <c r="N72" s="41"/>
      <c r="Q72" s="52"/>
      <c r="R72" s="52"/>
      <c r="S72" s="52"/>
      <c r="V72" s="43"/>
      <c r="W72" s="44"/>
      <c r="X72" s="40"/>
      <c r="Y72" s="40"/>
      <c r="Z72" s="40"/>
      <c r="AA72" s="42"/>
      <c r="AB72" s="40"/>
      <c r="AC72" s="45"/>
      <c r="AD72" s="46"/>
      <c r="AE72" s="46"/>
      <c r="AF72" s="42"/>
      <c r="AG72" s="47"/>
      <c r="AH72" s="46"/>
      <c r="AI72" s="40"/>
      <c r="AJ72" s="40"/>
      <c r="AK72" s="46"/>
      <c r="AL72" s="46"/>
      <c r="AM72" s="49"/>
    </row>
    <row r="73" spans="1:39" s="38" customFormat="1" ht="19.5">
      <c r="A73" s="113"/>
      <c r="C73" s="40"/>
      <c r="E73" s="40"/>
      <c r="I73" s="40"/>
      <c r="J73" s="40"/>
      <c r="N73" s="41"/>
      <c r="Q73" s="52"/>
      <c r="R73" s="52"/>
      <c r="S73" s="52"/>
      <c r="V73" s="43"/>
      <c r="W73" s="44"/>
      <c r="X73" s="40"/>
      <c r="Y73" s="40"/>
      <c r="Z73" s="40"/>
      <c r="AA73" s="42"/>
      <c r="AB73" s="40"/>
      <c r="AC73" s="45"/>
      <c r="AD73" s="46"/>
      <c r="AE73" s="46"/>
      <c r="AF73" s="42"/>
      <c r="AG73" s="47"/>
      <c r="AH73" s="46"/>
      <c r="AI73" s="40"/>
      <c r="AJ73" s="40"/>
      <c r="AK73" s="46"/>
      <c r="AL73" s="46"/>
      <c r="AM73" s="49"/>
    </row>
    <row r="74" spans="1:39" s="38" customFormat="1" ht="19.5">
      <c r="A74" s="113"/>
      <c r="C74" s="40"/>
      <c r="E74" s="40"/>
      <c r="I74" s="40"/>
      <c r="J74" s="40"/>
      <c r="N74" s="41"/>
      <c r="Q74" s="52"/>
      <c r="R74" s="52"/>
      <c r="S74" s="52"/>
      <c r="V74" s="43"/>
      <c r="W74" s="44"/>
      <c r="X74" s="40"/>
      <c r="Y74" s="40"/>
      <c r="Z74" s="40"/>
      <c r="AA74" s="42"/>
      <c r="AB74" s="40"/>
      <c r="AC74" s="45"/>
      <c r="AD74" s="46"/>
      <c r="AE74" s="46"/>
      <c r="AF74" s="42"/>
      <c r="AG74" s="47"/>
      <c r="AH74" s="46"/>
      <c r="AI74" s="40"/>
      <c r="AJ74" s="40"/>
      <c r="AK74" s="46"/>
      <c r="AL74" s="46"/>
      <c r="AM74" s="49"/>
    </row>
    <row r="75" spans="1:39" s="38" customFormat="1" ht="19.5">
      <c r="A75" s="113"/>
      <c r="C75" s="40"/>
      <c r="E75" s="40"/>
      <c r="I75" s="40"/>
      <c r="J75" s="40"/>
      <c r="N75" s="41"/>
      <c r="Q75" s="52"/>
      <c r="R75" s="52"/>
      <c r="S75" s="52"/>
      <c r="V75" s="43"/>
      <c r="W75" s="44"/>
      <c r="X75" s="40"/>
      <c r="Y75" s="40"/>
      <c r="Z75" s="40"/>
      <c r="AA75" s="42"/>
      <c r="AB75" s="40"/>
      <c r="AC75" s="45"/>
      <c r="AD75" s="46"/>
      <c r="AE75" s="46"/>
      <c r="AF75" s="42"/>
      <c r="AG75" s="47"/>
      <c r="AH75" s="46"/>
      <c r="AI75" s="40"/>
      <c r="AJ75" s="40"/>
      <c r="AK75" s="46"/>
      <c r="AL75" s="46"/>
      <c r="AM75" s="49"/>
    </row>
    <row r="76" spans="1:39" s="38" customFormat="1" ht="19.5">
      <c r="A76" s="113"/>
      <c r="C76" s="40"/>
      <c r="E76" s="40"/>
      <c r="I76" s="40"/>
      <c r="J76" s="40"/>
      <c r="N76" s="41"/>
      <c r="Q76" s="52"/>
      <c r="R76" s="52"/>
      <c r="S76" s="52"/>
      <c r="V76" s="43"/>
      <c r="W76" s="44"/>
      <c r="X76" s="40"/>
      <c r="Y76" s="40"/>
      <c r="Z76" s="40"/>
      <c r="AA76" s="42"/>
      <c r="AB76" s="40"/>
      <c r="AC76" s="45"/>
      <c r="AD76" s="46"/>
      <c r="AE76" s="46"/>
      <c r="AF76" s="42"/>
      <c r="AG76" s="47"/>
      <c r="AH76" s="46"/>
      <c r="AI76" s="40"/>
      <c r="AJ76" s="40"/>
      <c r="AK76" s="46"/>
      <c r="AL76" s="46"/>
      <c r="AM76" s="49"/>
    </row>
    <row r="77" spans="1:39" s="38" customFormat="1" ht="19.5">
      <c r="A77" s="113"/>
      <c r="C77" s="40"/>
      <c r="E77" s="40"/>
      <c r="I77" s="40"/>
      <c r="J77" s="40"/>
      <c r="N77" s="41"/>
      <c r="Q77" s="52"/>
      <c r="R77" s="52"/>
      <c r="S77" s="52"/>
      <c r="V77" s="43"/>
      <c r="W77" s="44"/>
      <c r="X77" s="40"/>
      <c r="Y77" s="40"/>
      <c r="Z77" s="40"/>
      <c r="AA77" s="42"/>
      <c r="AB77" s="40"/>
      <c r="AC77" s="45"/>
      <c r="AD77" s="46"/>
      <c r="AE77" s="46"/>
      <c r="AF77" s="42"/>
      <c r="AG77" s="47"/>
      <c r="AH77" s="46"/>
      <c r="AI77" s="40"/>
      <c r="AJ77" s="40"/>
      <c r="AK77" s="46"/>
      <c r="AL77" s="46"/>
      <c r="AM77" s="49"/>
    </row>
    <row r="78" spans="1:39" s="38" customFormat="1" ht="19.5">
      <c r="A78" s="113"/>
      <c r="C78" s="40"/>
      <c r="E78" s="40"/>
      <c r="I78" s="40"/>
      <c r="J78" s="40"/>
      <c r="N78" s="41"/>
      <c r="Q78" s="52"/>
      <c r="R78" s="52"/>
      <c r="S78" s="52"/>
      <c r="V78" s="43"/>
      <c r="W78" s="44"/>
      <c r="X78" s="40"/>
      <c r="Y78" s="40"/>
      <c r="Z78" s="40"/>
      <c r="AA78" s="42"/>
      <c r="AB78" s="40"/>
      <c r="AC78" s="45"/>
      <c r="AD78" s="46"/>
      <c r="AE78" s="46"/>
      <c r="AF78" s="42"/>
      <c r="AG78" s="47"/>
      <c r="AH78" s="46"/>
      <c r="AI78" s="40"/>
      <c r="AJ78" s="40"/>
      <c r="AK78" s="46"/>
      <c r="AL78" s="46"/>
      <c r="AM78" s="49"/>
    </row>
    <row r="79" spans="1:39" s="38" customFormat="1" ht="19.5">
      <c r="A79" s="113"/>
      <c r="C79" s="40"/>
      <c r="E79" s="40"/>
      <c r="I79" s="40"/>
      <c r="J79" s="40"/>
      <c r="N79" s="41"/>
      <c r="Q79" s="52"/>
      <c r="R79" s="52"/>
      <c r="S79" s="52"/>
      <c r="V79" s="43"/>
      <c r="W79" s="44"/>
      <c r="X79" s="40"/>
      <c r="Y79" s="40"/>
      <c r="Z79" s="40"/>
      <c r="AA79" s="42"/>
      <c r="AB79" s="40"/>
      <c r="AC79" s="45"/>
      <c r="AD79" s="46"/>
      <c r="AE79" s="46"/>
      <c r="AF79" s="42"/>
      <c r="AG79" s="47"/>
      <c r="AH79" s="46"/>
      <c r="AI79" s="40"/>
      <c r="AJ79" s="40"/>
      <c r="AK79" s="46"/>
      <c r="AL79" s="46"/>
      <c r="AM79" s="49"/>
    </row>
    <row r="80" spans="1:39" s="38" customFormat="1" ht="19.5">
      <c r="A80" s="113"/>
      <c r="C80" s="40"/>
      <c r="E80" s="40"/>
      <c r="I80" s="40"/>
      <c r="J80" s="40"/>
      <c r="N80" s="41"/>
      <c r="Q80" s="52"/>
      <c r="R80" s="52"/>
      <c r="S80" s="52"/>
      <c r="V80" s="43"/>
      <c r="W80" s="44"/>
      <c r="X80" s="40"/>
      <c r="Y80" s="40"/>
      <c r="Z80" s="40"/>
      <c r="AA80" s="42"/>
      <c r="AB80" s="40"/>
      <c r="AC80" s="45"/>
      <c r="AD80" s="46"/>
      <c r="AE80" s="46"/>
      <c r="AF80" s="42"/>
      <c r="AG80" s="47"/>
      <c r="AH80" s="46"/>
      <c r="AI80" s="40"/>
      <c r="AJ80" s="40"/>
      <c r="AK80" s="46"/>
      <c r="AL80" s="46"/>
      <c r="AM80" s="49"/>
    </row>
    <row r="81" spans="1:39" s="38" customFormat="1" ht="19.5">
      <c r="A81" s="113"/>
      <c r="C81" s="40"/>
      <c r="E81" s="40"/>
      <c r="I81" s="40"/>
      <c r="J81" s="40"/>
      <c r="N81" s="41"/>
      <c r="Q81" s="52"/>
      <c r="R81" s="52"/>
      <c r="S81" s="52"/>
      <c r="V81" s="43"/>
      <c r="W81" s="44"/>
      <c r="X81" s="40"/>
      <c r="Y81" s="40"/>
      <c r="Z81" s="40"/>
      <c r="AA81" s="42"/>
      <c r="AB81" s="40"/>
      <c r="AC81" s="45"/>
      <c r="AD81" s="46"/>
      <c r="AE81" s="46"/>
      <c r="AF81" s="42"/>
      <c r="AG81" s="47"/>
      <c r="AH81" s="46"/>
      <c r="AI81" s="40"/>
      <c r="AJ81" s="40"/>
      <c r="AK81" s="46"/>
      <c r="AL81" s="46"/>
      <c r="AM81" s="49"/>
    </row>
    <row r="82" spans="1:39" s="38" customFormat="1" ht="19.5">
      <c r="A82" s="113"/>
      <c r="C82" s="40"/>
      <c r="E82" s="40"/>
      <c r="I82" s="40"/>
      <c r="J82" s="40"/>
      <c r="N82" s="41"/>
      <c r="Q82" s="52"/>
      <c r="R82" s="52"/>
      <c r="S82" s="52"/>
      <c r="V82" s="43"/>
      <c r="W82" s="44"/>
      <c r="X82" s="40"/>
      <c r="Y82" s="40"/>
      <c r="Z82" s="40"/>
      <c r="AA82" s="42"/>
      <c r="AB82" s="40"/>
      <c r="AC82" s="45"/>
      <c r="AD82" s="46"/>
      <c r="AE82" s="46"/>
      <c r="AF82" s="42"/>
      <c r="AG82" s="47"/>
      <c r="AH82" s="46"/>
      <c r="AI82" s="40"/>
      <c r="AJ82" s="40"/>
      <c r="AK82" s="46"/>
      <c r="AL82" s="46"/>
      <c r="AM82" s="49"/>
    </row>
    <row r="83" spans="1:39" s="38" customFormat="1" ht="19.5">
      <c r="A83" s="113"/>
      <c r="C83" s="40"/>
      <c r="E83" s="40"/>
      <c r="I83" s="40"/>
      <c r="J83" s="40"/>
      <c r="N83" s="41"/>
      <c r="Q83" s="52"/>
      <c r="R83" s="52"/>
      <c r="S83" s="52"/>
      <c r="V83" s="43"/>
      <c r="W83" s="44"/>
      <c r="X83" s="40"/>
      <c r="Y83" s="40"/>
      <c r="Z83" s="40"/>
      <c r="AA83" s="42"/>
      <c r="AB83" s="40"/>
      <c r="AC83" s="45"/>
      <c r="AD83" s="46"/>
      <c r="AE83" s="46"/>
      <c r="AF83" s="42"/>
      <c r="AG83" s="47"/>
      <c r="AH83" s="46"/>
      <c r="AI83" s="40"/>
      <c r="AJ83" s="40"/>
      <c r="AK83" s="46"/>
      <c r="AL83" s="46"/>
      <c r="AM83" s="49"/>
    </row>
    <row r="84" spans="1:39" s="38" customFormat="1" ht="19.5">
      <c r="A84" s="113"/>
      <c r="C84" s="40"/>
      <c r="E84" s="40"/>
      <c r="I84" s="40"/>
      <c r="J84" s="40"/>
      <c r="N84" s="41"/>
      <c r="Q84" s="52"/>
      <c r="R84" s="52"/>
      <c r="S84" s="52"/>
      <c r="V84" s="43"/>
      <c r="W84" s="44"/>
      <c r="X84" s="40"/>
      <c r="Y84" s="40"/>
      <c r="Z84" s="40"/>
      <c r="AA84" s="42"/>
      <c r="AB84" s="40"/>
      <c r="AC84" s="45"/>
      <c r="AD84" s="46"/>
      <c r="AE84" s="46"/>
      <c r="AF84" s="42"/>
      <c r="AG84" s="47"/>
      <c r="AH84" s="46"/>
      <c r="AI84" s="40"/>
      <c r="AJ84" s="40"/>
      <c r="AK84" s="46"/>
      <c r="AL84" s="46"/>
      <c r="AM84" s="49"/>
    </row>
    <row r="85" spans="1:39" s="38" customFormat="1" ht="19.5">
      <c r="A85" s="113"/>
      <c r="C85" s="40"/>
      <c r="E85" s="40"/>
      <c r="I85" s="40"/>
      <c r="J85" s="40"/>
      <c r="N85" s="41"/>
      <c r="Q85" s="52"/>
      <c r="R85" s="52"/>
      <c r="S85" s="52"/>
      <c r="V85" s="43"/>
      <c r="W85" s="44"/>
      <c r="X85" s="40"/>
      <c r="Y85" s="40"/>
      <c r="Z85" s="40"/>
      <c r="AA85" s="42"/>
      <c r="AB85" s="40"/>
      <c r="AC85" s="45"/>
      <c r="AD85" s="46"/>
      <c r="AE85" s="46"/>
      <c r="AF85" s="42"/>
      <c r="AG85" s="47"/>
      <c r="AH85" s="46"/>
      <c r="AI85" s="40"/>
      <c r="AJ85" s="40"/>
      <c r="AK85" s="46"/>
      <c r="AL85" s="46"/>
      <c r="AM85" s="49"/>
    </row>
    <row r="86" spans="1:39" s="38" customFormat="1" ht="19.5">
      <c r="A86" s="113"/>
      <c r="C86" s="40"/>
      <c r="E86" s="40"/>
      <c r="I86" s="40"/>
      <c r="J86" s="40"/>
      <c r="N86" s="41"/>
      <c r="Q86" s="52"/>
      <c r="R86" s="52"/>
      <c r="S86" s="52"/>
      <c r="V86" s="43"/>
      <c r="W86" s="44"/>
      <c r="X86" s="40"/>
      <c r="Y86" s="40"/>
      <c r="Z86" s="40"/>
      <c r="AA86" s="42"/>
      <c r="AB86" s="40"/>
      <c r="AC86" s="45"/>
      <c r="AD86" s="46"/>
      <c r="AE86" s="46"/>
      <c r="AF86" s="42"/>
      <c r="AG86" s="47"/>
      <c r="AH86" s="46"/>
      <c r="AI86" s="40"/>
      <c r="AJ86" s="40"/>
      <c r="AK86" s="46"/>
      <c r="AL86" s="46"/>
      <c r="AM86" s="49"/>
    </row>
    <row r="87" spans="1:39" s="38" customFormat="1" ht="19.5">
      <c r="A87" s="113"/>
      <c r="C87" s="40"/>
      <c r="E87" s="40"/>
      <c r="I87" s="40"/>
      <c r="J87" s="40"/>
      <c r="N87" s="41"/>
      <c r="Q87" s="52"/>
      <c r="R87" s="52"/>
      <c r="S87" s="52"/>
      <c r="V87" s="43"/>
      <c r="W87" s="44"/>
      <c r="X87" s="40"/>
      <c r="Y87" s="40"/>
      <c r="Z87" s="40"/>
      <c r="AA87" s="42"/>
      <c r="AB87" s="40"/>
      <c r="AC87" s="45"/>
      <c r="AD87" s="46"/>
      <c r="AE87" s="46"/>
      <c r="AF87" s="42"/>
      <c r="AG87" s="47"/>
      <c r="AH87" s="46"/>
      <c r="AI87" s="40"/>
      <c r="AJ87" s="40"/>
      <c r="AK87" s="46"/>
      <c r="AL87" s="46"/>
      <c r="AM87" s="49"/>
    </row>
    <row r="88" spans="1:39" s="38" customFormat="1" ht="19.5">
      <c r="A88" s="113"/>
      <c r="C88" s="40"/>
      <c r="E88" s="40"/>
      <c r="I88" s="40"/>
      <c r="J88" s="40"/>
      <c r="N88" s="41"/>
      <c r="Q88" s="52"/>
      <c r="R88" s="52"/>
      <c r="S88" s="52"/>
      <c r="V88" s="43"/>
      <c r="W88" s="44"/>
      <c r="X88" s="40"/>
      <c r="Y88" s="40"/>
      <c r="Z88" s="40"/>
      <c r="AA88" s="42"/>
      <c r="AB88" s="40"/>
      <c r="AC88" s="45"/>
      <c r="AD88" s="46"/>
      <c r="AE88" s="46"/>
      <c r="AF88" s="42"/>
      <c r="AG88" s="47"/>
      <c r="AH88" s="46"/>
      <c r="AI88" s="40"/>
      <c r="AJ88" s="40"/>
      <c r="AK88" s="46"/>
      <c r="AL88" s="46"/>
      <c r="AM88" s="49"/>
    </row>
    <row r="89" spans="1:39" s="38" customFormat="1" ht="19.5">
      <c r="A89" s="113"/>
      <c r="C89" s="40"/>
      <c r="E89" s="40"/>
      <c r="I89" s="40"/>
      <c r="J89" s="40"/>
      <c r="N89" s="41"/>
      <c r="Q89" s="52"/>
      <c r="R89" s="52"/>
      <c r="S89" s="52"/>
      <c r="V89" s="43"/>
      <c r="W89" s="44"/>
      <c r="X89" s="40"/>
      <c r="Y89" s="40"/>
      <c r="Z89" s="40"/>
      <c r="AA89" s="42"/>
      <c r="AB89" s="40"/>
      <c r="AC89" s="45"/>
      <c r="AD89" s="46"/>
      <c r="AE89" s="46"/>
      <c r="AF89" s="42"/>
      <c r="AG89" s="47"/>
      <c r="AH89" s="46"/>
      <c r="AI89" s="40"/>
      <c r="AJ89" s="40"/>
      <c r="AK89" s="46"/>
      <c r="AL89" s="46"/>
      <c r="AM89" s="49"/>
    </row>
    <row r="90" spans="1:39" s="38" customFormat="1" ht="19.5">
      <c r="A90" s="113"/>
      <c r="C90" s="40"/>
      <c r="E90" s="40"/>
      <c r="I90" s="40"/>
      <c r="J90" s="40"/>
      <c r="N90" s="41"/>
      <c r="Q90" s="52"/>
      <c r="R90" s="52"/>
      <c r="S90" s="52"/>
      <c r="V90" s="43"/>
      <c r="W90" s="44"/>
      <c r="X90" s="40"/>
      <c r="Y90" s="40"/>
      <c r="Z90" s="40"/>
      <c r="AA90" s="42"/>
      <c r="AB90" s="40"/>
      <c r="AC90" s="45"/>
      <c r="AD90" s="46"/>
      <c r="AE90" s="46"/>
      <c r="AF90" s="42"/>
      <c r="AG90" s="47"/>
      <c r="AH90" s="46"/>
      <c r="AI90" s="40"/>
      <c r="AJ90" s="40"/>
      <c r="AK90" s="46"/>
      <c r="AL90" s="46"/>
      <c r="AM90" s="49"/>
    </row>
    <row r="91" spans="1:39" s="38" customFormat="1" ht="19.5">
      <c r="A91" s="113"/>
      <c r="C91" s="40"/>
      <c r="E91" s="40"/>
      <c r="I91" s="40"/>
      <c r="J91" s="40"/>
      <c r="N91" s="41"/>
      <c r="Q91" s="52"/>
      <c r="R91" s="52"/>
      <c r="S91" s="52"/>
      <c r="V91" s="43"/>
      <c r="W91" s="44"/>
      <c r="X91" s="40"/>
      <c r="Y91" s="40"/>
      <c r="Z91" s="40"/>
      <c r="AA91" s="42"/>
      <c r="AB91" s="40"/>
      <c r="AC91" s="45"/>
      <c r="AD91" s="46"/>
      <c r="AE91" s="46"/>
      <c r="AF91" s="42"/>
      <c r="AG91" s="47"/>
      <c r="AH91" s="46"/>
      <c r="AI91" s="40"/>
      <c r="AJ91" s="40"/>
      <c r="AK91" s="46"/>
      <c r="AL91" s="46"/>
      <c r="AM91" s="49"/>
    </row>
    <row r="92" spans="1:39" s="38" customFormat="1" ht="19.5">
      <c r="A92" s="113"/>
      <c r="C92" s="40"/>
      <c r="E92" s="40"/>
      <c r="I92" s="40"/>
      <c r="J92" s="40"/>
      <c r="N92" s="41"/>
      <c r="Q92" s="52"/>
      <c r="R92" s="52"/>
      <c r="S92" s="52"/>
      <c r="V92" s="43"/>
      <c r="W92" s="44"/>
      <c r="X92" s="40"/>
      <c r="Y92" s="40"/>
      <c r="Z92" s="40"/>
      <c r="AA92" s="42"/>
      <c r="AB92" s="40"/>
      <c r="AC92" s="45"/>
      <c r="AD92" s="46"/>
      <c r="AE92" s="46"/>
      <c r="AF92" s="42"/>
      <c r="AG92" s="47"/>
      <c r="AH92" s="46"/>
      <c r="AI92" s="40"/>
      <c r="AJ92" s="40"/>
      <c r="AK92" s="46"/>
      <c r="AL92" s="46"/>
      <c r="AM92" s="49"/>
    </row>
    <row r="93" spans="1:39" s="38" customFormat="1" ht="19.5">
      <c r="A93" s="113"/>
      <c r="C93" s="40"/>
      <c r="E93" s="40"/>
      <c r="I93" s="40"/>
      <c r="J93" s="40"/>
      <c r="N93" s="41"/>
      <c r="Q93" s="52"/>
      <c r="R93" s="52"/>
      <c r="S93" s="52"/>
      <c r="V93" s="43"/>
      <c r="W93" s="44"/>
      <c r="X93" s="40"/>
      <c r="Y93" s="40"/>
      <c r="Z93" s="40"/>
      <c r="AA93" s="42"/>
      <c r="AB93" s="40"/>
      <c r="AC93" s="45"/>
      <c r="AD93" s="46"/>
      <c r="AE93" s="46"/>
      <c r="AF93" s="42"/>
      <c r="AG93" s="47"/>
      <c r="AH93" s="46"/>
      <c r="AI93" s="40"/>
      <c r="AJ93" s="40"/>
      <c r="AK93" s="46"/>
      <c r="AL93" s="46"/>
      <c r="AM93" s="49"/>
    </row>
    <row r="94" spans="1:39" s="38" customFormat="1" ht="19.5">
      <c r="A94" s="113"/>
      <c r="C94" s="40"/>
      <c r="E94" s="40"/>
      <c r="I94" s="40"/>
      <c r="J94" s="40"/>
      <c r="N94" s="41"/>
      <c r="Q94" s="52"/>
      <c r="R94" s="52"/>
      <c r="S94" s="52"/>
      <c r="V94" s="43"/>
      <c r="W94" s="44"/>
      <c r="X94" s="40"/>
      <c r="Y94" s="40"/>
      <c r="Z94" s="40"/>
      <c r="AA94" s="42"/>
      <c r="AB94" s="40"/>
      <c r="AC94" s="45"/>
      <c r="AD94" s="46"/>
      <c r="AE94" s="46"/>
      <c r="AF94" s="42"/>
      <c r="AG94" s="47"/>
      <c r="AH94" s="46"/>
      <c r="AI94" s="40"/>
      <c r="AJ94" s="40"/>
      <c r="AK94" s="46"/>
      <c r="AL94" s="46"/>
      <c r="AM94" s="49"/>
    </row>
    <row r="95" spans="1:39" s="38" customFormat="1" ht="19.5">
      <c r="A95" s="113"/>
      <c r="C95" s="40"/>
      <c r="E95" s="40"/>
      <c r="I95" s="40"/>
      <c r="J95" s="40"/>
      <c r="N95" s="41"/>
      <c r="Q95" s="52"/>
      <c r="R95" s="52"/>
      <c r="S95" s="52"/>
      <c r="V95" s="43"/>
      <c r="W95" s="44"/>
      <c r="X95" s="40"/>
      <c r="Y95" s="40"/>
      <c r="Z95" s="40"/>
      <c r="AA95" s="42"/>
      <c r="AB95" s="40"/>
      <c r="AC95" s="45"/>
      <c r="AD95" s="46"/>
      <c r="AE95" s="46"/>
      <c r="AF95" s="42"/>
      <c r="AG95" s="47"/>
      <c r="AH95" s="46"/>
      <c r="AI95" s="40"/>
      <c r="AJ95" s="40"/>
      <c r="AK95" s="46"/>
      <c r="AL95" s="46"/>
      <c r="AM95" s="49"/>
    </row>
    <row r="96" spans="1:39" s="38" customFormat="1" ht="19.5">
      <c r="A96" s="113"/>
      <c r="C96" s="40"/>
      <c r="E96" s="40"/>
      <c r="I96" s="40"/>
      <c r="J96" s="40"/>
      <c r="N96" s="41"/>
      <c r="Q96" s="52"/>
      <c r="R96" s="52"/>
      <c r="S96" s="52"/>
      <c r="V96" s="43"/>
      <c r="W96" s="44"/>
      <c r="X96" s="40"/>
      <c r="Y96" s="40"/>
      <c r="Z96" s="40"/>
      <c r="AA96" s="42"/>
      <c r="AB96" s="40"/>
      <c r="AC96" s="45"/>
      <c r="AD96" s="46"/>
      <c r="AE96" s="46"/>
      <c r="AF96" s="42"/>
      <c r="AG96" s="47"/>
      <c r="AH96" s="46"/>
      <c r="AI96" s="40"/>
      <c r="AJ96" s="40"/>
      <c r="AK96" s="46"/>
      <c r="AL96" s="46"/>
      <c r="AM96" s="49"/>
    </row>
    <row r="97" spans="1:39" s="38" customFormat="1" ht="19.5">
      <c r="A97" s="113"/>
      <c r="C97" s="40"/>
      <c r="E97" s="40"/>
      <c r="I97" s="40"/>
      <c r="J97" s="40"/>
      <c r="N97" s="41"/>
      <c r="Q97" s="52"/>
      <c r="R97" s="52"/>
      <c r="S97" s="52"/>
      <c r="V97" s="43"/>
      <c r="W97" s="44"/>
      <c r="X97" s="40"/>
      <c r="Y97" s="40"/>
      <c r="Z97" s="40"/>
      <c r="AA97" s="42"/>
      <c r="AB97" s="40"/>
      <c r="AC97" s="45"/>
      <c r="AD97" s="46"/>
      <c r="AE97" s="46"/>
      <c r="AF97" s="42"/>
      <c r="AG97" s="47"/>
      <c r="AH97" s="46"/>
      <c r="AI97" s="40"/>
      <c r="AJ97" s="40"/>
      <c r="AK97" s="46"/>
      <c r="AL97" s="46"/>
      <c r="AM97" s="49"/>
    </row>
    <row r="98" spans="1:39" s="38" customFormat="1" ht="19.5">
      <c r="A98" s="113"/>
      <c r="C98" s="40"/>
      <c r="E98" s="40"/>
      <c r="I98" s="40"/>
      <c r="J98" s="40"/>
      <c r="N98" s="41"/>
      <c r="Q98" s="52"/>
      <c r="R98" s="52"/>
      <c r="S98" s="52"/>
      <c r="V98" s="43"/>
      <c r="W98" s="44"/>
      <c r="X98" s="40"/>
      <c r="Y98" s="40"/>
      <c r="Z98" s="40"/>
      <c r="AA98" s="42"/>
      <c r="AB98" s="40"/>
      <c r="AC98" s="45"/>
      <c r="AD98" s="46"/>
      <c r="AE98" s="46"/>
      <c r="AF98" s="42"/>
      <c r="AG98" s="47"/>
      <c r="AH98" s="46"/>
      <c r="AI98" s="40"/>
      <c r="AJ98" s="40"/>
      <c r="AK98" s="46"/>
      <c r="AL98" s="46"/>
      <c r="AM98" s="49"/>
    </row>
    <row r="99" spans="1:39" s="38" customFormat="1" ht="19.5">
      <c r="A99" s="113"/>
      <c r="C99" s="40"/>
      <c r="E99" s="40"/>
      <c r="I99" s="40"/>
      <c r="J99" s="40"/>
      <c r="N99" s="41"/>
      <c r="Q99" s="52"/>
      <c r="R99" s="52"/>
      <c r="S99" s="52"/>
      <c r="V99" s="43"/>
      <c r="W99" s="44"/>
      <c r="X99" s="40"/>
      <c r="Y99" s="40"/>
      <c r="Z99" s="40"/>
      <c r="AA99" s="42"/>
      <c r="AB99" s="40"/>
      <c r="AC99" s="45"/>
      <c r="AD99" s="46"/>
      <c r="AE99" s="46"/>
      <c r="AF99" s="42"/>
      <c r="AG99" s="47"/>
      <c r="AH99" s="46"/>
      <c r="AI99" s="40"/>
      <c r="AJ99" s="40"/>
      <c r="AK99" s="46"/>
      <c r="AL99" s="46"/>
      <c r="AM99" s="49"/>
    </row>
    <row r="100" spans="1:39" s="38" customFormat="1" ht="19.5">
      <c r="A100" s="113"/>
      <c r="C100" s="40"/>
      <c r="E100" s="40"/>
      <c r="I100" s="40"/>
      <c r="J100" s="40"/>
      <c r="N100" s="41"/>
      <c r="Q100" s="52"/>
      <c r="R100" s="52"/>
      <c r="S100" s="52"/>
      <c r="V100" s="43"/>
      <c r="W100" s="44"/>
      <c r="X100" s="40"/>
      <c r="Y100" s="40"/>
      <c r="Z100" s="40"/>
      <c r="AA100" s="42"/>
      <c r="AB100" s="40"/>
      <c r="AC100" s="45"/>
      <c r="AD100" s="46"/>
      <c r="AE100" s="46"/>
      <c r="AF100" s="42"/>
      <c r="AG100" s="47"/>
      <c r="AH100" s="46"/>
      <c r="AI100" s="40"/>
      <c r="AJ100" s="40"/>
      <c r="AK100" s="46"/>
      <c r="AL100" s="46"/>
      <c r="AM100" s="49"/>
    </row>
    <row r="101" spans="1:39" s="38" customFormat="1" ht="19.5">
      <c r="A101" s="113"/>
      <c r="C101" s="40"/>
      <c r="E101" s="40"/>
      <c r="I101" s="40"/>
      <c r="J101" s="40"/>
      <c r="N101" s="41"/>
      <c r="Q101" s="52"/>
      <c r="R101" s="52"/>
      <c r="S101" s="52"/>
      <c r="V101" s="43"/>
      <c r="W101" s="44"/>
      <c r="X101" s="40"/>
      <c r="Y101" s="40"/>
      <c r="Z101" s="40"/>
      <c r="AA101" s="42"/>
      <c r="AB101" s="40"/>
      <c r="AC101" s="45"/>
      <c r="AD101" s="46"/>
      <c r="AE101" s="46"/>
      <c r="AF101" s="42"/>
      <c r="AG101" s="47"/>
      <c r="AH101" s="46"/>
      <c r="AI101" s="40"/>
      <c r="AJ101" s="40"/>
      <c r="AK101" s="46"/>
      <c r="AL101" s="46"/>
      <c r="AM101" s="49"/>
    </row>
    <row r="102" spans="1:39" s="38" customFormat="1" ht="19.5">
      <c r="A102" s="113"/>
      <c r="C102" s="40"/>
      <c r="E102" s="40"/>
      <c r="I102" s="40"/>
      <c r="J102" s="40"/>
      <c r="N102" s="41"/>
      <c r="Q102" s="52"/>
      <c r="R102" s="52"/>
      <c r="S102" s="52"/>
      <c r="V102" s="43"/>
      <c r="W102" s="44"/>
      <c r="X102" s="40"/>
      <c r="Y102" s="40"/>
      <c r="Z102" s="40"/>
      <c r="AA102" s="42"/>
      <c r="AB102" s="40"/>
      <c r="AC102" s="45"/>
      <c r="AD102" s="46"/>
      <c r="AE102" s="46"/>
      <c r="AF102" s="42"/>
      <c r="AG102" s="47"/>
      <c r="AH102" s="46"/>
      <c r="AI102" s="40"/>
      <c r="AJ102" s="40"/>
      <c r="AK102" s="46"/>
      <c r="AL102" s="46"/>
      <c r="AM102" s="49"/>
    </row>
    <row r="103" spans="1:39" s="38" customFormat="1" ht="19.5">
      <c r="A103" s="113"/>
      <c r="C103" s="40"/>
      <c r="E103" s="40"/>
      <c r="I103" s="40"/>
      <c r="J103" s="40"/>
      <c r="N103" s="41"/>
      <c r="Q103" s="52"/>
      <c r="R103" s="52"/>
      <c r="S103" s="52"/>
      <c r="V103" s="43"/>
      <c r="W103" s="44"/>
      <c r="X103" s="40"/>
      <c r="Y103" s="40"/>
      <c r="Z103" s="40"/>
      <c r="AA103" s="42"/>
      <c r="AB103" s="40"/>
      <c r="AC103" s="45"/>
      <c r="AD103" s="46"/>
      <c r="AE103" s="46"/>
      <c r="AF103" s="42"/>
      <c r="AG103" s="47"/>
      <c r="AH103" s="46"/>
      <c r="AI103" s="40"/>
      <c r="AJ103" s="40"/>
      <c r="AK103" s="46"/>
      <c r="AL103" s="46"/>
      <c r="AM103" s="49"/>
    </row>
    <row r="104" spans="1:39" s="38" customFormat="1" ht="19.5">
      <c r="A104" s="113"/>
      <c r="C104" s="40"/>
      <c r="E104" s="40"/>
      <c r="I104" s="40"/>
      <c r="J104" s="40"/>
      <c r="N104" s="41"/>
      <c r="Q104" s="52"/>
      <c r="R104" s="52"/>
      <c r="S104" s="52"/>
      <c r="V104" s="43"/>
      <c r="W104" s="44"/>
      <c r="X104" s="40"/>
      <c r="Y104" s="40"/>
      <c r="Z104" s="40"/>
      <c r="AA104" s="42"/>
      <c r="AB104" s="40"/>
      <c r="AC104" s="45"/>
      <c r="AD104" s="46"/>
      <c r="AE104" s="46"/>
      <c r="AF104" s="42"/>
      <c r="AG104" s="47"/>
      <c r="AH104" s="46"/>
      <c r="AI104" s="40"/>
      <c r="AJ104" s="40"/>
      <c r="AK104" s="46"/>
      <c r="AL104" s="46"/>
      <c r="AM104" s="49"/>
    </row>
    <row r="105" spans="1:39" s="38" customFormat="1" ht="19.5">
      <c r="A105" s="113"/>
      <c r="C105" s="40"/>
      <c r="E105" s="40"/>
      <c r="I105" s="40"/>
      <c r="J105" s="40"/>
      <c r="N105" s="41"/>
      <c r="Q105" s="52"/>
      <c r="R105" s="52"/>
      <c r="S105" s="52"/>
      <c r="V105" s="43"/>
      <c r="W105" s="44"/>
      <c r="X105" s="40"/>
      <c r="Y105" s="40"/>
      <c r="Z105" s="40"/>
      <c r="AA105" s="42"/>
      <c r="AB105" s="40"/>
      <c r="AC105" s="45"/>
      <c r="AD105" s="46"/>
      <c r="AE105" s="46"/>
      <c r="AF105" s="42"/>
      <c r="AG105" s="47"/>
      <c r="AH105" s="46"/>
      <c r="AI105" s="40"/>
      <c r="AJ105" s="40"/>
      <c r="AK105" s="46"/>
      <c r="AL105" s="46"/>
      <c r="AM105" s="49"/>
    </row>
    <row r="106" spans="1:39" s="38" customFormat="1" ht="19.5">
      <c r="A106" s="113"/>
      <c r="C106" s="40"/>
      <c r="E106" s="40"/>
      <c r="I106" s="40"/>
      <c r="J106" s="40"/>
      <c r="N106" s="41"/>
      <c r="Q106" s="52"/>
      <c r="R106" s="52"/>
      <c r="S106" s="52"/>
      <c r="V106" s="43"/>
      <c r="W106" s="44"/>
      <c r="X106" s="40"/>
      <c r="Y106" s="40"/>
      <c r="Z106" s="40"/>
      <c r="AA106" s="42"/>
      <c r="AB106" s="40"/>
      <c r="AC106" s="45"/>
      <c r="AD106" s="46"/>
      <c r="AE106" s="46"/>
      <c r="AF106" s="42"/>
      <c r="AG106" s="47"/>
      <c r="AH106" s="46"/>
      <c r="AI106" s="40"/>
      <c r="AJ106" s="40"/>
      <c r="AK106" s="46"/>
      <c r="AL106" s="46"/>
      <c r="AM106" s="49"/>
    </row>
    <row r="107" spans="1:39" s="38" customFormat="1" ht="19.5">
      <c r="A107" s="113"/>
      <c r="C107" s="40"/>
      <c r="E107" s="40"/>
      <c r="I107" s="40"/>
      <c r="J107" s="40"/>
      <c r="N107" s="41"/>
      <c r="Q107" s="52"/>
      <c r="R107" s="52"/>
      <c r="S107" s="52"/>
      <c r="V107" s="43"/>
      <c r="W107" s="44"/>
      <c r="X107" s="40"/>
      <c r="Y107" s="40"/>
      <c r="Z107" s="40"/>
      <c r="AA107" s="42"/>
      <c r="AB107" s="40"/>
      <c r="AC107" s="45"/>
      <c r="AD107" s="46"/>
      <c r="AE107" s="46"/>
      <c r="AF107" s="42"/>
      <c r="AG107" s="47"/>
      <c r="AH107" s="46"/>
      <c r="AI107" s="40"/>
      <c r="AJ107" s="40"/>
      <c r="AK107" s="46"/>
      <c r="AL107" s="46"/>
      <c r="AM107" s="49"/>
    </row>
    <row r="108" spans="1:39" s="38" customFormat="1" ht="19.5">
      <c r="A108" s="113"/>
      <c r="C108" s="40"/>
      <c r="E108" s="40"/>
      <c r="I108" s="40"/>
      <c r="J108" s="40"/>
      <c r="N108" s="41"/>
      <c r="Q108" s="52"/>
      <c r="R108" s="52"/>
      <c r="S108" s="52"/>
      <c r="V108" s="43"/>
      <c r="W108" s="44"/>
      <c r="X108" s="40"/>
      <c r="Y108" s="40"/>
      <c r="Z108" s="40"/>
      <c r="AA108" s="42"/>
      <c r="AB108" s="40"/>
      <c r="AC108" s="45"/>
      <c r="AD108" s="46"/>
      <c r="AE108" s="46"/>
      <c r="AF108" s="42"/>
      <c r="AG108" s="47"/>
      <c r="AH108" s="46"/>
      <c r="AI108" s="40"/>
      <c r="AJ108" s="40"/>
      <c r="AK108" s="46"/>
      <c r="AL108" s="46"/>
      <c r="AM108" s="49"/>
    </row>
    <row r="109" spans="1:39" s="38" customFormat="1" ht="19.5">
      <c r="A109" s="113"/>
      <c r="C109" s="40"/>
      <c r="E109" s="40"/>
      <c r="I109" s="40"/>
      <c r="J109" s="40"/>
      <c r="N109" s="41"/>
      <c r="Q109" s="52"/>
      <c r="R109" s="52"/>
      <c r="S109" s="52"/>
      <c r="V109" s="43"/>
      <c r="W109" s="44"/>
      <c r="X109" s="40"/>
      <c r="Y109" s="40"/>
      <c r="Z109" s="40"/>
      <c r="AA109" s="42"/>
      <c r="AB109" s="40"/>
      <c r="AC109" s="45"/>
      <c r="AD109" s="46"/>
      <c r="AE109" s="46"/>
      <c r="AF109" s="42"/>
      <c r="AG109" s="47"/>
      <c r="AH109" s="46"/>
      <c r="AI109" s="40"/>
      <c r="AJ109" s="40"/>
      <c r="AK109" s="46"/>
      <c r="AL109" s="46"/>
      <c r="AM109" s="49"/>
    </row>
    <row r="110" spans="1:39" s="38" customFormat="1" ht="19.5">
      <c r="A110" s="113"/>
      <c r="C110" s="40"/>
      <c r="E110" s="40"/>
      <c r="I110" s="40"/>
      <c r="J110" s="40"/>
      <c r="N110" s="41"/>
      <c r="Q110" s="52"/>
      <c r="R110" s="52"/>
      <c r="S110" s="52"/>
      <c r="V110" s="43"/>
      <c r="W110" s="44"/>
      <c r="X110" s="40"/>
      <c r="Y110" s="40"/>
      <c r="Z110" s="40"/>
      <c r="AA110" s="42"/>
      <c r="AB110" s="40"/>
      <c r="AC110" s="45"/>
      <c r="AD110" s="46"/>
      <c r="AE110" s="46"/>
      <c r="AF110" s="42"/>
      <c r="AG110" s="47"/>
      <c r="AH110" s="46"/>
      <c r="AI110" s="40"/>
      <c r="AJ110" s="40"/>
      <c r="AK110" s="46"/>
      <c r="AL110" s="46"/>
      <c r="AM110" s="49"/>
    </row>
    <row r="111" spans="1:39" s="38" customFormat="1" ht="19.5">
      <c r="A111" s="113"/>
      <c r="C111" s="40"/>
      <c r="E111" s="40"/>
      <c r="I111" s="40"/>
      <c r="J111" s="40"/>
      <c r="N111" s="41"/>
      <c r="Q111" s="52"/>
      <c r="R111" s="52"/>
      <c r="S111" s="52"/>
      <c r="V111" s="43"/>
      <c r="W111" s="44"/>
      <c r="X111" s="40"/>
      <c r="Y111" s="40"/>
      <c r="Z111" s="40"/>
      <c r="AA111" s="42"/>
      <c r="AB111" s="40"/>
      <c r="AC111" s="45"/>
      <c r="AD111" s="46"/>
      <c r="AE111" s="46"/>
      <c r="AF111" s="42"/>
      <c r="AG111" s="47"/>
      <c r="AH111" s="46"/>
      <c r="AI111" s="40"/>
      <c r="AJ111" s="40"/>
      <c r="AK111" s="46"/>
      <c r="AL111" s="46"/>
      <c r="AM111" s="49"/>
    </row>
    <row r="112" spans="1:39" s="38" customFormat="1" ht="19.5">
      <c r="A112" s="113"/>
      <c r="C112" s="40"/>
      <c r="E112" s="40"/>
      <c r="I112" s="40"/>
      <c r="J112" s="40"/>
      <c r="N112" s="41"/>
      <c r="Q112" s="52"/>
      <c r="R112" s="52"/>
      <c r="S112" s="52"/>
      <c r="V112" s="43"/>
      <c r="W112" s="44"/>
      <c r="X112" s="40"/>
      <c r="Y112" s="40"/>
      <c r="Z112" s="40"/>
      <c r="AA112" s="42"/>
      <c r="AB112" s="40"/>
      <c r="AC112" s="45"/>
      <c r="AD112" s="46"/>
      <c r="AE112" s="46"/>
      <c r="AF112" s="42"/>
      <c r="AG112" s="47"/>
      <c r="AH112" s="46"/>
      <c r="AI112" s="40"/>
      <c r="AJ112" s="40"/>
      <c r="AK112" s="46"/>
      <c r="AL112" s="46"/>
      <c r="AM112" s="49"/>
    </row>
    <row r="113" spans="1:39" s="38" customFormat="1" ht="19.5">
      <c r="A113" s="113"/>
      <c r="C113" s="40"/>
      <c r="E113" s="40"/>
      <c r="I113" s="40"/>
      <c r="J113" s="40"/>
      <c r="N113" s="41"/>
      <c r="Q113" s="52"/>
      <c r="R113" s="52"/>
      <c r="S113" s="52"/>
      <c r="V113" s="43"/>
      <c r="W113" s="44"/>
      <c r="X113" s="40"/>
      <c r="Y113" s="40"/>
      <c r="Z113" s="40"/>
      <c r="AA113" s="42"/>
      <c r="AB113" s="40"/>
      <c r="AC113" s="45"/>
      <c r="AD113" s="46"/>
      <c r="AE113" s="46"/>
      <c r="AF113" s="42"/>
      <c r="AG113" s="47"/>
      <c r="AH113" s="46"/>
      <c r="AI113" s="40"/>
      <c r="AJ113" s="40"/>
      <c r="AK113" s="46"/>
      <c r="AL113" s="46"/>
      <c r="AM113" s="49"/>
    </row>
    <row r="114" spans="1:39" s="38" customFormat="1" ht="19.5">
      <c r="A114" s="113"/>
      <c r="C114" s="40"/>
      <c r="E114" s="40"/>
      <c r="I114" s="40"/>
      <c r="J114" s="40"/>
      <c r="N114" s="41"/>
      <c r="Q114" s="52"/>
      <c r="R114" s="52"/>
      <c r="S114" s="52"/>
      <c r="V114" s="43"/>
      <c r="W114" s="44"/>
      <c r="X114" s="40"/>
      <c r="Y114" s="40"/>
      <c r="Z114" s="40"/>
      <c r="AA114" s="42"/>
      <c r="AB114" s="40"/>
      <c r="AC114" s="45"/>
      <c r="AD114" s="46"/>
      <c r="AE114" s="46"/>
      <c r="AF114" s="42"/>
      <c r="AG114" s="47"/>
      <c r="AH114" s="46"/>
      <c r="AI114" s="40"/>
      <c r="AJ114" s="40"/>
      <c r="AK114" s="46"/>
      <c r="AL114" s="46"/>
      <c r="AM114" s="49"/>
    </row>
    <row r="115" spans="1:39" s="38" customFormat="1" ht="19.5">
      <c r="A115" s="113"/>
      <c r="C115" s="40"/>
      <c r="E115" s="40"/>
      <c r="I115" s="40"/>
      <c r="J115" s="40"/>
      <c r="N115" s="41"/>
      <c r="Q115" s="52"/>
      <c r="R115" s="52"/>
      <c r="S115" s="52"/>
      <c r="V115" s="43"/>
      <c r="W115" s="44"/>
      <c r="X115" s="40"/>
      <c r="Y115" s="40"/>
      <c r="Z115" s="40"/>
      <c r="AA115" s="42"/>
      <c r="AB115" s="40"/>
      <c r="AC115" s="45"/>
      <c r="AD115" s="46"/>
      <c r="AE115" s="46"/>
      <c r="AF115" s="42"/>
      <c r="AG115" s="47"/>
      <c r="AH115" s="46"/>
      <c r="AI115" s="40"/>
      <c r="AJ115" s="40"/>
      <c r="AK115" s="46"/>
      <c r="AL115" s="46"/>
      <c r="AM115" s="49"/>
    </row>
    <row r="116" spans="1:39" s="38" customFormat="1" ht="19.5">
      <c r="A116" s="113"/>
      <c r="C116" s="40"/>
      <c r="E116" s="40"/>
      <c r="I116" s="40"/>
      <c r="J116" s="40"/>
      <c r="N116" s="41"/>
      <c r="Q116" s="52"/>
      <c r="R116" s="52"/>
      <c r="S116" s="52"/>
      <c r="V116" s="43"/>
      <c r="W116" s="44"/>
      <c r="X116" s="40"/>
      <c r="Y116" s="40"/>
      <c r="Z116" s="40"/>
      <c r="AA116" s="42"/>
      <c r="AB116" s="40"/>
      <c r="AC116" s="45"/>
      <c r="AD116" s="46"/>
      <c r="AE116" s="46"/>
      <c r="AF116" s="42"/>
      <c r="AG116" s="47"/>
      <c r="AH116" s="46"/>
      <c r="AI116" s="40"/>
      <c r="AJ116" s="40"/>
      <c r="AK116" s="46"/>
      <c r="AL116" s="46"/>
      <c r="AM116" s="49"/>
    </row>
    <row r="117" spans="1:39" s="38" customFormat="1" ht="19.5">
      <c r="A117" s="113"/>
      <c r="C117" s="40"/>
      <c r="E117" s="40"/>
      <c r="I117" s="40"/>
      <c r="J117" s="40"/>
      <c r="N117" s="41"/>
      <c r="Q117" s="52"/>
      <c r="R117" s="52"/>
      <c r="S117" s="52"/>
      <c r="V117" s="43"/>
      <c r="W117" s="44"/>
      <c r="X117" s="40"/>
      <c r="Y117" s="40"/>
      <c r="Z117" s="40"/>
      <c r="AA117" s="42"/>
      <c r="AB117" s="40"/>
      <c r="AC117" s="45"/>
      <c r="AD117" s="46"/>
      <c r="AE117" s="46"/>
      <c r="AF117" s="42"/>
      <c r="AG117" s="47"/>
      <c r="AH117" s="46"/>
      <c r="AI117" s="40"/>
      <c r="AJ117" s="40"/>
      <c r="AK117" s="46"/>
      <c r="AL117" s="46"/>
      <c r="AM117" s="49"/>
    </row>
    <row r="118" spans="1:39" s="38" customFormat="1" ht="19.5">
      <c r="A118" s="113"/>
      <c r="C118" s="40"/>
      <c r="E118" s="40"/>
      <c r="I118" s="40"/>
      <c r="J118" s="40"/>
      <c r="N118" s="41"/>
      <c r="Q118" s="52"/>
      <c r="R118" s="52"/>
      <c r="S118" s="52"/>
      <c r="V118" s="43"/>
      <c r="W118" s="44"/>
      <c r="X118" s="40"/>
      <c r="Y118" s="40"/>
      <c r="Z118" s="40"/>
      <c r="AA118" s="42"/>
      <c r="AB118" s="40"/>
      <c r="AC118" s="45"/>
      <c r="AD118" s="46"/>
      <c r="AE118" s="46"/>
      <c r="AF118" s="42"/>
      <c r="AG118" s="47"/>
      <c r="AH118" s="46"/>
      <c r="AI118" s="40"/>
      <c r="AJ118" s="40"/>
      <c r="AK118" s="46"/>
      <c r="AL118" s="46"/>
      <c r="AM118" s="49"/>
    </row>
    <row r="119" spans="1:39" s="38" customFormat="1" ht="19.5">
      <c r="A119" s="113"/>
      <c r="C119" s="40"/>
      <c r="E119" s="40"/>
      <c r="I119" s="40"/>
      <c r="J119" s="40"/>
      <c r="N119" s="41"/>
      <c r="Q119" s="52"/>
      <c r="R119" s="52"/>
      <c r="S119" s="52"/>
      <c r="V119" s="43"/>
      <c r="W119" s="44"/>
      <c r="X119" s="40"/>
      <c r="Y119" s="40"/>
      <c r="Z119" s="40"/>
      <c r="AA119" s="42"/>
      <c r="AB119" s="40"/>
      <c r="AC119" s="45"/>
      <c r="AD119" s="46"/>
      <c r="AE119" s="46"/>
      <c r="AF119" s="42"/>
      <c r="AG119" s="47"/>
      <c r="AH119" s="46"/>
      <c r="AI119" s="40"/>
      <c r="AJ119" s="40"/>
      <c r="AK119" s="46"/>
      <c r="AL119" s="46"/>
      <c r="AM119" s="49"/>
    </row>
    <row r="120" spans="1:39" s="38" customFormat="1" ht="19.5">
      <c r="A120" s="113"/>
      <c r="C120" s="40"/>
      <c r="E120" s="40"/>
      <c r="I120" s="40"/>
      <c r="J120" s="40"/>
      <c r="N120" s="41"/>
      <c r="Q120" s="52"/>
      <c r="R120" s="52"/>
      <c r="S120" s="52"/>
      <c r="V120" s="43"/>
      <c r="W120" s="44"/>
      <c r="X120" s="40"/>
      <c r="Y120" s="40"/>
      <c r="Z120" s="40"/>
      <c r="AA120" s="42"/>
      <c r="AB120" s="40"/>
      <c r="AC120" s="45"/>
      <c r="AD120" s="46"/>
      <c r="AE120" s="46"/>
      <c r="AF120" s="42"/>
      <c r="AG120" s="47"/>
      <c r="AH120" s="46"/>
      <c r="AI120" s="40"/>
      <c r="AJ120" s="40"/>
      <c r="AK120" s="46"/>
      <c r="AL120" s="46"/>
      <c r="AM120" s="49"/>
    </row>
    <row r="121" spans="1:39" s="38" customFormat="1" ht="19.5">
      <c r="A121" s="113"/>
      <c r="C121" s="40"/>
      <c r="E121" s="40"/>
      <c r="I121" s="40"/>
      <c r="J121" s="40"/>
      <c r="N121" s="41"/>
      <c r="Q121" s="52"/>
      <c r="R121" s="52"/>
      <c r="S121" s="52"/>
      <c r="V121" s="43"/>
      <c r="W121" s="44"/>
      <c r="X121" s="40"/>
      <c r="Y121" s="40"/>
      <c r="Z121" s="40"/>
      <c r="AA121" s="42"/>
      <c r="AB121" s="40"/>
      <c r="AC121" s="45"/>
      <c r="AD121" s="46"/>
      <c r="AE121" s="46"/>
      <c r="AF121" s="42"/>
      <c r="AG121" s="47"/>
      <c r="AH121" s="46"/>
      <c r="AI121" s="40"/>
      <c r="AJ121" s="40"/>
      <c r="AK121" s="46"/>
      <c r="AL121" s="46"/>
      <c r="AM121" s="49"/>
    </row>
    <row r="122" spans="1:39" s="38" customFormat="1" ht="19.5">
      <c r="A122" s="113"/>
      <c r="C122" s="40"/>
      <c r="E122" s="40"/>
      <c r="I122" s="40"/>
      <c r="J122" s="40"/>
      <c r="N122" s="41"/>
      <c r="Q122" s="52"/>
      <c r="R122" s="52"/>
      <c r="S122" s="52"/>
      <c r="V122" s="43"/>
      <c r="W122" s="44"/>
      <c r="X122" s="40"/>
      <c r="Y122" s="40"/>
      <c r="Z122" s="40"/>
      <c r="AA122" s="42"/>
      <c r="AB122" s="40"/>
      <c r="AC122" s="45"/>
      <c r="AD122" s="46"/>
      <c r="AE122" s="46"/>
      <c r="AF122" s="42"/>
      <c r="AG122" s="47"/>
      <c r="AH122" s="46"/>
      <c r="AI122" s="40"/>
      <c r="AJ122" s="40"/>
      <c r="AK122" s="46"/>
      <c r="AL122" s="46"/>
      <c r="AM122" s="49"/>
    </row>
    <row r="123" spans="1:39" s="38" customFormat="1" ht="19.5">
      <c r="A123" s="113"/>
      <c r="C123" s="40"/>
      <c r="E123" s="40"/>
      <c r="I123" s="40"/>
      <c r="J123" s="40"/>
      <c r="N123" s="41"/>
      <c r="Q123" s="52"/>
      <c r="R123" s="52"/>
      <c r="S123" s="52"/>
      <c r="V123" s="43"/>
      <c r="W123" s="44"/>
      <c r="X123" s="40"/>
      <c r="Y123" s="40"/>
      <c r="Z123" s="40"/>
      <c r="AA123" s="42"/>
      <c r="AB123" s="40"/>
      <c r="AC123" s="45"/>
      <c r="AD123" s="46"/>
      <c r="AE123" s="46"/>
      <c r="AF123" s="42"/>
      <c r="AG123" s="47"/>
      <c r="AH123" s="46"/>
      <c r="AI123" s="40"/>
      <c r="AJ123" s="40"/>
      <c r="AK123" s="46"/>
      <c r="AL123" s="46"/>
      <c r="AM123" s="49"/>
    </row>
    <row r="124" spans="1:39" s="38" customFormat="1" ht="19.5">
      <c r="A124" s="113"/>
      <c r="C124" s="40"/>
      <c r="E124" s="40"/>
      <c r="I124" s="40"/>
      <c r="J124" s="40"/>
      <c r="N124" s="41"/>
      <c r="Q124" s="52"/>
      <c r="R124" s="52"/>
      <c r="S124" s="52"/>
      <c r="V124" s="43"/>
      <c r="W124" s="44"/>
      <c r="X124" s="40"/>
      <c r="Y124" s="40"/>
      <c r="Z124" s="40"/>
      <c r="AA124" s="42"/>
      <c r="AB124" s="40"/>
      <c r="AC124" s="45"/>
      <c r="AD124" s="46"/>
      <c r="AE124" s="46"/>
      <c r="AF124" s="42"/>
      <c r="AG124" s="47"/>
      <c r="AH124" s="46"/>
      <c r="AI124" s="40"/>
      <c r="AJ124" s="40"/>
      <c r="AK124" s="46"/>
      <c r="AL124" s="46"/>
      <c r="AM124" s="49"/>
    </row>
    <row r="125" spans="1:39" s="38" customFormat="1" ht="19.5">
      <c r="A125" s="113"/>
      <c r="C125" s="40"/>
      <c r="E125" s="40"/>
      <c r="I125" s="40"/>
      <c r="J125" s="40"/>
      <c r="N125" s="41"/>
      <c r="Q125" s="52"/>
      <c r="R125" s="52"/>
      <c r="S125" s="52"/>
      <c r="V125" s="43"/>
      <c r="W125" s="44"/>
      <c r="X125" s="40"/>
      <c r="Y125" s="40"/>
      <c r="Z125" s="40"/>
      <c r="AA125" s="42"/>
      <c r="AB125" s="40"/>
      <c r="AC125" s="45"/>
      <c r="AD125" s="46"/>
      <c r="AE125" s="46"/>
      <c r="AF125" s="42"/>
      <c r="AG125" s="47"/>
      <c r="AH125" s="46"/>
      <c r="AI125" s="40"/>
      <c r="AJ125" s="40"/>
      <c r="AK125" s="46"/>
      <c r="AL125" s="46"/>
      <c r="AM125" s="49"/>
    </row>
    <row r="126" spans="1:39" s="38" customFormat="1" ht="19.5">
      <c r="A126" s="113"/>
      <c r="C126" s="40"/>
      <c r="E126" s="40"/>
      <c r="I126" s="40"/>
      <c r="J126" s="40"/>
      <c r="N126" s="41"/>
      <c r="Q126" s="52"/>
      <c r="R126" s="52"/>
      <c r="S126" s="52"/>
      <c r="V126" s="43"/>
      <c r="W126" s="44"/>
      <c r="X126" s="40"/>
      <c r="Y126" s="40"/>
      <c r="Z126" s="40"/>
      <c r="AA126" s="42"/>
      <c r="AB126" s="40"/>
      <c r="AC126" s="45"/>
      <c r="AD126" s="46"/>
      <c r="AE126" s="46"/>
      <c r="AF126" s="42"/>
      <c r="AG126" s="47"/>
      <c r="AH126" s="46"/>
      <c r="AI126" s="40"/>
      <c r="AJ126" s="40"/>
      <c r="AK126" s="46"/>
      <c r="AL126" s="46"/>
      <c r="AM126" s="49"/>
    </row>
    <row r="127" spans="1:39" s="38" customFormat="1" ht="19.5">
      <c r="A127" s="113"/>
      <c r="C127" s="40"/>
      <c r="E127" s="40"/>
      <c r="I127" s="40"/>
      <c r="J127" s="40"/>
      <c r="N127" s="41"/>
      <c r="Q127" s="52"/>
      <c r="R127" s="52"/>
      <c r="S127" s="52"/>
      <c r="V127" s="43"/>
      <c r="W127" s="44"/>
      <c r="X127" s="40"/>
      <c r="Y127" s="40"/>
      <c r="Z127" s="40"/>
      <c r="AA127" s="42"/>
      <c r="AB127" s="40"/>
      <c r="AC127" s="45"/>
      <c r="AD127" s="46"/>
      <c r="AE127" s="46"/>
      <c r="AF127" s="42"/>
      <c r="AG127" s="47"/>
      <c r="AH127" s="46"/>
      <c r="AI127" s="40"/>
      <c r="AJ127" s="40"/>
      <c r="AK127" s="46"/>
      <c r="AL127" s="46"/>
      <c r="AM127" s="49"/>
    </row>
    <row r="128" spans="1:39" s="38" customFormat="1" ht="19.5">
      <c r="A128" s="113"/>
      <c r="C128" s="40"/>
      <c r="E128" s="40"/>
      <c r="I128" s="40"/>
      <c r="J128" s="40"/>
      <c r="N128" s="41"/>
      <c r="Q128" s="52"/>
      <c r="R128" s="52"/>
      <c r="S128" s="52"/>
      <c r="V128" s="43"/>
      <c r="W128" s="44"/>
      <c r="X128" s="40"/>
      <c r="Y128" s="40"/>
      <c r="Z128" s="40"/>
      <c r="AA128" s="42"/>
      <c r="AB128" s="40"/>
      <c r="AC128" s="45"/>
      <c r="AD128" s="46"/>
      <c r="AE128" s="46"/>
      <c r="AF128" s="42"/>
      <c r="AG128" s="47"/>
      <c r="AH128" s="46"/>
      <c r="AI128" s="40"/>
      <c r="AJ128" s="40"/>
      <c r="AK128" s="46"/>
      <c r="AL128" s="46"/>
      <c r="AM128" s="49"/>
    </row>
    <row r="129" spans="1:39" s="38" customFormat="1" ht="19.5">
      <c r="A129" s="113"/>
      <c r="C129" s="40"/>
      <c r="E129" s="40"/>
      <c r="I129" s="40"/>
      <c r="J129" s="40"/>
      <c r="N129" s="41"/>
      <c r="Q129" s="52"/>
      <c r="R129" s="52"/>
      <c r="S129" s="52"/>
      <c r="V129" s="43"/>
      <c r="W129" s="44"/>
      <c r="X129" s="40"/>
      <c r="Y129" s="40"/>
      <c r="Z129" s="40"/>
      <c r="AA129" s="42"/>
      <c r="AB129" s="40"/>
      <c r="AC129" s="45"/>
      <c r="AD129" s="46"/>
      <c r="AE129" s="46"/>
      <c r="AF129" s="42"/>
      <c r="AG129" s="47"/>
      <c r="AH129" s="46"/>
      <c r="AI129" s="40"/>
      <c r="AJ129" s="40"/>
      <c r="AK129" s="46"/>
      <c r="AL129" s="46"/>
      <c r="AM129" s="49"/>
    </row>
    <row r="130" spans="1:39" s="38" customFormat="1" ht="19.5">
      <c r="A130" s="113"/>
      <c r="C130" s="40"/>
      <c r="E130" s="40"/>
      <c r="I130" s="40"/>
      <c r="J130" s="40"/>
      <c r="N130" s="41"/>
      <c r="Q130" s="52"/>
      <c r="R130" s="52"/>
      <c r="S130" s="52"/>
      <c r="V130" s="43"/>
      <c r="W130" s="44"/>
      <c r="X130" s="40"/>
      <c r="Y130" s="40"/>
      <c r="Z130" s="40"/>
      <c r="AA130" s="42"/>
      <c r="AB130" s="40"/>
      <c r="AC130" s="45"/>
      <c r="AD130" s="46"/>
      <c r="AE130" s="46"/>
      <c r="AF130" s="42"/>
      <c r="AG130" s="47"/>
      <c r="AH130" s="46"/>
      <c r="AI130" s="40"/>
      <c r="AJ130" s="40"/>
      <c r="AK130" s="46"/>
      <c r="AL130" s="46"/>
      <c r="AM130" s="49"/>
    </row>
    <row r="131" spans="1:39" s="38" customFormat="1" ht="19.5">
      <c r="A131" s="113"/>
      <c r="C131" s="40"/>
      <c r="E131" s="40"/>
      <c r="I131" s="40"/>
      <c r="J131" s="40"/>
      <c r="N131" s="41"/>
      <c r="Q131" s="52"/>
      <c r="R131" s="52"/>
      <c r="S131" s="52"/>
      <c r="V131" s="43"/>
      <c r="W131" s="44"/>
      <c r="X131" s="40"/>
      <c r="Y131" s="40"/>
      <c r="Z131" s="40"/>
      <c r="AA131" s="42"/>
      <c r="AB131" s="40"/>
      <c r="AC131" s="45"/>
      <c r="AD131" s="46"/>
      <c r="AE131" s="46"/>
      <c r="AF131" s="42"/>
      <c r="AG131" s="47"/>
      <c r="AH131" s="46"/>
      <c r="AI131" s="40"/>
      <c r="AJ131" s="40"/>
      <c r="AK131" s="46"/>
      <c r="AL131" s="46"/>
      <c r="AM131" s="49"/>
    </row>
    <row r="132" spans="1:39" s="38" customFormat="1" ht="19.5">
      <c r="A132" s="113"/>
      <c r="C132" s="40"/>
      <c r="E132" s="40"/>
      <c r="I132" s="40"/>
      <c r="J132" s="40"/>
      <c r="N132" s="41"/>
      <c r="Q132" s="52"/>
      <c r="R132" s="52"/>
      <c r="S132" s="52"/>
      <c r="V132" s="43"/>
      <c r="W132" s="44"/>
      <c r="X132" s="40"/>
      <c r="Y132" s="40"/>
      <c r="Z132" s="40"/>
      <c r="AA132" s="42"/>
      <c r="AB132" s="40"/>
      <c r="AC132" s="45"/>
      <c r="AD132" s="46"/>
      <c r="AE132" s="46"/>
      <c r="AF132" s="42"/>
      <c r="AG132" s="47"/>
      <c r="AH132" s="46"/>
      <c r="AI132" s="40"/>
      <c r="AJ132" s="40"/>
      <c r="AK132" s="46"/>
      <c r="AL132" s="46"/>
      <c r="AM132" s="49"/>
    </row>
    <row r="133" spans="1:39" s="38" customFormat="1" ht="19.5">
      <c r="A133" s="113"/>
      <c r="C133" s="40"/>
      <c r="E133" s="40"/>
      <c r="I133" s="40"/>
      <c r="J133" s="40"/>
      <c r="N133" s="41"/>
      <c r="Q133" s="52"/>
      <c r="R133" s="52"/>
      <c r="S133" s="52"/>
      <c r="V133" s="43"/>
      <c r="W133" s="44"/>
      <c r="X133" s="40"/>
      <c r="Y133" s="40"/>
      <c r="Z133" s="40"/>
      <c r="AA133" s="42"/>
      <c r="AB133" s="40"/>
      <c r="AC133" s="45"/>
      <c r="AD133" s="46"/>
      <c r="AE133" s="46"/>
      <c r="AF133" s="42"/>
      <c r="AG133" s="47"/>
      <c r="AH133" s="46"/>
      <c r="AI133" s="40"/>
      <c r="AJ133" s="40"/>
      <c r="AK133" s="46"/>
      <c r="AL133" s="46"/>
      <c r="AM133" s="49"/>
    </row>
    <row r="134" spans="1:39" s="38" customFormat="1" ht="19.5">
      <c r="A134" s="113"/>
      <c r="C134" s="40"/>
      <c r="E134" s="40"/>
      <c r="I134" s="40"/>
      <c r="J134" s="40"/>
      <c r="N134" s="41"/>
      <c r="Q134" s="52"/>
      <c r="R134" s="52"/>
      <c r="S134" s="52"/>
      <c r="V134" s="43"/>
      <c r="W134" s="44"/>
      <c r="X134" s="40"/>
      <c r="Y134" s="40"/>
      <c r="Z134" s="40"/>
      <c r="AA134" s="42"/>
      <c r="AB134" s="40"/>
      <c r="AC134" s="45"/>
      <c r="AD134" s="46"/>
      <c r="AE134" s="46"/>
      <c r="AF134" s="42"/>
      <c r="AG134" s="47"/>
      <c r="AH134" s="46"/>
      <c r="AI134" s="40"/>
      <c r="AJ134" s="40"/>
      <c r="AK134" s="46"/>
      <c r="AL134" s="46"/>
      <c r="AM134" s="49"/>
    </row>
    <row r="135" spans="1:39" s="38" customFormat="1" ht="19.5">
      <c r="A135" s="113"/>
      <c r="C135" s="40"/>
      <c r="E135" s="40"/>
      <c r="I135" s="40"/>
      <c r="J135" s="40"/>
      <c r="N135" s="41"/>
      <c r="Q135" s="52"/>
      <c r="R135" s="52"/>
      <c r="S135" s="52"/>
      <c r="V135" s="43"/>
      <c r="W135" s="44"/>
      <c r="X135" s="40"/>
      <c r="Y135" s="40"/>
      <c r="Z135" s="40"/>
      <c r="AA135" s="42"/>
      <c r="AB135" s="40"/>
      <c r="AC135" s="45"/>
      <c r="AD135" s="46"/>
      <c r="AE135" s="46"/>
      <c r="AF135" s="42"/>
      <c r="AG135" s="47"/>
      <c r="AH135" s="46"/>
      <c r="AI135" s="40"/>
      <c r="AJ135" s="40"/>
      <c r="AK135" s="46"/>
      <c r="AL135" s="46"/>
      <c r="AM135" s="49"/>
    </row>
    <row r="136" spans="1:39" s="38" customFormat="1" ht="19.5">
      <c r="A136" s="113"/>
      <c r="C136" s="40"/>
      <c r="E136" s="40"/>
      <c r="I136" s="40"/>
      <c r="J136" s="40"/>
      <c r="N136" s="41"/>
      <c r="Q136" s="52"/>
      <c r="R136" s="52"/>
      <c r="S136" s="52"/>
      <c r="V136" s="43"/>
      <c r="W136" s="44"/>
      <c r="X136" s="40"/>
      <c r="Y136" s="40"/>
      <c r="Z136" s="40"/>
      <c r="AA136" s="42"/>
      <c r="AB136" s="40"/>
      <c r="AC136" s="45"/>
      <c r="AD136" s="46"/>
      <c r="AE136" s="46"/>
      <c r="AF136" s="42"/>
      <c r="AG136" s="47"/>
      <c r="AH136" s="46"/>
      <c r="AI136" s="40"/>
      <c r="AJ136" s="40"/>
      <c r="AK136" s="46"/>
      <c r="AL136" s="46"/>
      <c r="AM136" s="49"/>
    </row>
    <row r="137" spans="1:39" s="38" customFormat="1" ht="19.5">
      <c r="A137" s="113"/>
      <c r="C137" s="40"/>
      <c r="E137" s="40"/>
      <c r="I137" s="40"/>
      <c r="J137" s="40"/>
      <c r="N137" s="41"/>
      <c r="Q137" s="52"/>
      <c r="R137" s="52"/>
      <c r="S137" s="52"/>
      <c r="V137" s="43"/>
      <c r="W137" s="44"/>
      <c r="X137" s="40"/>
      <c r="Y137" s="40"/>
      <c r="Z137" s="40"/>
      <c r="AA137" s="42"/>
      <c r="AB137" s="40"/>
      <c r="AC137" s="45"/>
      <c r="AD137" s="46"/>
      <c r="AE137" s="46"/>
      <c r="AF137" s="42"/>
      <c r="AG137" s="47"/>
      <c r="AH137" s="46"/>
      <c r="AI137" s="40"/>
      <c r="AJ137" s="40"/>
      <c r="AK137" s="46"/>
      <c r="AL137" s="46"/>
      <c r="AM137" s="49"/>
    </row>
    <row r="138" spans="1:39" s="38" customFormat="1" ht="19.5">
      <c r="A138" s="113"/>
      <c r="C138" s="40"/>
      <c r="E138" s="40"/>
      <c r="I138" s="40"/>
      <c r="J138" s="40"/>
      <c r="N138" s="41"/>
      <c r="Q138" s="52"/>
      <c r="R138" s="52"/>
      <c r="S138" s="52"/>
      <c r="V138" s="43"/>
      <c r="W138" s="44"/>
      <c r="X138" s="40"/>
      <c r="Y138" s="40"/>
      <c r="Z138" s="40"/>
      <c r="AA138" s="42"/>
      <c r="AB138" s="40"/>
      <c r="AC138" s="45"/>
      <c r="AD138" s="46"/>
      <c r="AE138" s="46"/>
      <c r="AF138" s="42"/>
      <c r="AG138" s="47"/>
      <c r="AH138" s="46"/>
      <c r="AI138" s="40"/>
      <c r="AJ138" s="40"/>
      <c r="AK138" s="46"/>
      <c r="AL138" s="46"/>
      <c r="AM138" s="49"/>
    </row>
    <row r="139" spans="1:39" s="38" customFormat="1" ht="19.5">
      <c r="A139" s="113"/>
      <c r="C139" s="40"/>
      <c r="E139" s="40"/>
      <c r="I139" s="40"/>
      <c r="J139" s="40"/>
      <c r="N139" s="41"/>
      <c r="Q139" s="52"/>
      <c r="R139" s="52"/>
      <c r="S139" s="52"/>
      <c r="V139" s="43"/>
      <c r="W139" s="44"/>
      <c r="X139" s="40"/>
      <c r="Y139" s="40"/>
      <c r="Z139" s="40"/>
      <c r="AA139" s="42"/>
      <c r="AB139" s="40"/>
      <c r="AC139" s="45"/>
      <c r="AD139" s="46"/>
      <c r="AE139" s="46"/>
      <c r="AF139" s="42"/>
      <c r="AG139" s="47"/>
      <c r="AH139" s="46"/>
      <c r="AI139" s="40"/>
      <c r="AJ139" s="40"/>
      <c r="AK139" s="46"/>
      <c r="AL139" s="46"/>
      <c r="AM139" s="49"/>
    </row>
    <row r="140" spans="1:39" s="38" customFormat="1" ht="19.5">
      <c r="A140" s="113"/>
      <c r="C140" s="40"/>
      <c r="E140" s="40"/>
      <c r="I140" s="40"/>
      <c r="J140" s="40"/>
      <c r="N140" s="41"/>
      <c r="Q140" s="52"/>
      <c r="R140" s="52"/>
      <c r="S140" s="52"/>
      <c r="V140" s="43"/>
      <c r="W140" s="44"/>
      <c r="X140" s="40"/>
      <c r="Y140" s="40"/>
      <c r="Z140" s="40"/>
      <c r="AA140" s="42"/>
      <c r="AB140" s="40"/>
      <c r="AC140" s="45"/>
      <c r="AD140" s="46"/>
      <c r="AE140" s="46"/>
      <c r="AF140" s="42"/>
      <c r="AG140" s="47"/>
      <c r="AH140" s="46"/>
      <c r="AI140" s="40"/>
      <c r="AJ140" s="40"/>
      <c r="AK140" s="46"/>
      <c r="AL140" s="46"/>
      <c r="AM140" s="49"/>
    </row>
    <row r="141" spans="1:39" s="38" customFormat="1" ht="19.5">
      <c r="A141" s="113"/>
      <c r="C141" s="40"/>
      <c r="E141" s="40"/>
      <c r="I141" s="40"/>
      <c r="J141" s="40"/>
      <c r="N141" s="41"/>
      <c r="Q141" s="52"/>
      <c r="R141" s="52"/>
      <c r="S141" s="52"/>
      <c r="V141" s="43"/>
      <c r="W141" s="44"/>
      <c r="X141" s="40"/>
      <c r="Y141" s="40"/>
      <c r="Z141" s="40"/>
      <c r="AA141" s="42"/>
      <c r="AB141" s="40"/>
      <c r="AC141" s="45"/>
      <c r="AD141" s="46"/>
      <c r="AE141" s="46"/>
      <c r="AF141" s="42"/>
      <c r="AG141" s="47"/>
      <c r="AH141" s="46"/>
      <c r="AI141" s="40"/>
      <c r="AJ141" s="40"/>
      <c r="AK141" s="46"/>
      <c r="AL141" s="46"/>
      <c r="AM141" s="49"/>
    </row>
    <row r="142" spans="1:39" s="38" customFormat="1" ht="19.5">
      <c r="A142" s="113"/>
      <c r="C142" s="40"/>
      <c r="E142" s="40"/>
      <c r="I142" s="40"/>
      <c r="J142" s="40"/>
      <c r="N142" s="41"/>
      <c r="Q142" s="52"/>
      <c r="R142" s="52"/>
      <c r="S142" s="52"/>
      <c r="V142" s="43"/>
      <c r="W142" s="44"/>
      <c r="X142" s="40"/>
      <c r="Y142" s="40"/>
      <c r="Z142" s="40"/>
      <c r="AA142" s="42"/>
      <c r="AB142" s="40"/>
      <c r="AC142" s="45"/>
      <c r="AD142" s="46"/>
      <c r="AE142" s="46"/>
      <c r="AF142" s="42"/>
      <c r="AG142" s="47"/>
      <c r="AH142" s="46"/>
      <c r="AI142" s="40"/>
      <c r="AJ142" s="40"/>
      <c r="AK142" s="46"/>
      <c r="AL142" s="46"/>
      <c r="AM142" s="49"/>
    </row>
    <row r="143" spans="1:39" s="38" customFormat="1" ht="19.5">
      <c r="A143" s="113"/>
      <c r="C143" s="40"/>
      <c r="E143" s="40"/>
      <c r="I143" s="40"/>
      <c r="J143" s="40"/>
      <c r="N143" s="41"/>
      <c r="Q143" s="52"/>
      <c r="R143" s="52"/>
      <c r="S143" s="52"/>
      <c r="V143" s="43"/>
      <c r="W143" s="44"/>
      <c r="X143" s="40"/>
      <c r="Y143" s="40"/>
      <c r="Z143" s="40"/>
      <c r="AA143" s="42"/>
      <c r="AB143" s="40"/>
      <c r="AC143" s="45"/>
      <c r="AD143" s="46"/>
      <c r="AE143" s="46"/>
      <c r="AF143" s="42"/>
      <c r="AG143" s="47"/>
      <c r="AH143" s="46"/>
      <c r="AI143" s="40"/>
      <c r="AJ143" s="40"/>
      <c r="AK143" s="46"/>
      <c r="AL143" s="46"/>
      <c r="AM143" s="49"/>
    </row>
    <row r="144" spans="1:39" s="38" customFormat="1" ht="19.5">
      <c r="A144" s="113"/>
      <c r="C144" s="40"/>
      <c r="E144" s="40"/>
      <c r="I144" s="40"/>
      <c r="J144" s="40"/>
      <c r="N144" s="41"/>
      <c r="Q144" s="52"/>
      <c r="R144" s="52"/>
      <c r="S144" s="52"/>
      <c r="V144" s="43"/>
      <c r="W144" s="44"/>
      <c r="X144" s="40"/>
      <c r="Y144" s="40"/>
      <c r="Z144" s="40"/>
      <c r="AA144" s="42"/>
      <c r="AB144" s="40"/>
      <c r="AC144" s="45"/>
      <c r="AD144" s="46"/>
      <c r="AE144" s="46"/>
      <c r="AF144" s="42"/>
      <c r="AG144" s="47"/>
      <c r="AH144" s="46"/>
      <c r="AI144" s="40"/>
      <c r="AJ144" s="40"/>
      <c r="AK144" s="46"/>
      <c r="AL144" s="46"/>
      <c r="AM144" s="49"/>
    </row>
    <row r="145" spans="1:41" s="38" customFormat="1" ht="19.5">
      <c r="A145" s="113"/>
      <c r="C145" s="40"/>
      <c r="E145" s="40"/>
      <c r="I145" s="40"/>
      <c r="J145" s="40"/>
      <c r="N145" s="41"/>
      <c r="Q145" s="52"/>
      <c r="R145" s="52"/>
      <c r="S145" s="52"/>
      <c r="V145" s="43"/>
      <c r="W145" s="44"/>
      <c r="X145" s="40"/>
      <c r="Y145" s="40"/>
      <c r="Z145" s="40"/>
      <c r="AA145" s="42"/>
      <c r="AB145" s="40"/>
      <c r="AC145" s="45"/>
      <c r="AD145" s="46"/>
      <c r="AE145" s="46"/>
      <c r="AF145" s="42"/>
      <c r="AG145" s="47"/>
      <c r="AH145" s="46"/>
      <c r="AI145" s="40"/>
      <c r="AJ145" s="40"/>
      <c r="AK145" s="46"/>
      <c r="AL145" s="46"/>
      <c r="AM145" s="49"/>
    </row>
    <row r="146" spans="1:41" s="38" customFormat="1" ht="19.5">
      <c r="A146" s="113"/>
      <c r="C146" s="40"/>
      <c r="E146" s="40"/>
      <c r="I146" s="40"/>
      <c r="J146" s="40"/>
      <c r="N146" s="41"/>
      <c r="Q146" s="52"/>
      <c r="R146" s="52"/>
      <c r="S146" s="52"/>
      <c r="V146" s="43"/>
      <c r="W146" s="44"/>
      <c r="X146" s="40"/>
      <c r="Y146" s="40"/>
      <c r="Z146" s="40"/>
      <c r="AA146" s="42"/>
      <c r="AB146" s="40"/>
      <c r="AC146" s="45"/>
      <c r="AD146" s="46"/>
      <c r="AE146" s="46"/>
      <c r="AF146" s="42"/>
      <c r="AG146" s="47"/>
      <c r="AH146" s="46"/>
      <c r="AI146" s="40"/>
      <c r="AJ146" s="40"/>
      <c r="AK146" s="46"/>
      <c r="AL146" s="46"/>
      <c r="AM146" s="49"/>
    </row>
    <row r="147" spans="1:41" s="38" customFormat="1" ht="19.5">
      <c r="A147" s="113"/>
      <c r="C147" s="40"/>
      <c r="E147" s="40"/>
      <c r="I147" s="40"/>
      <c r="J147" s="40"/>
      <c r="N147" s="41"/>
      <c r="Q147" s="52"/>
      <c r="R147" s="52"/>
      <c r="S147" s="52"/>
      <c r="V147" s="43"/>
      <c r="W147" s="44"/>
      <c r="X147" s="40"/>
      <c r="Y147" s="40"/>
      <c r="Z147" s="40"/>
      <c r="AA147" s="42"/>
      <c r="AB147" s="40"/>
      <c r="AC147" s="45"/>
      <c r="AD147" s="46"/>
      <c r="AE147" s="46"/>
      <c r="AF147" s="42"/>
      <c r="AG147" s="47"/>
      <c r="AH147" s="46"/>
      <c r="AI147" s="40"/>
      <c r="AJ147" s="40"/>
      <c r="AK147" s="46"/>
      <c r="AL147" s="46"/>
      <c r="AM147" s="49"/>
    </row>
    <row r="148" spans="1:41" s="38" customFormat="1" ht="19.5">
      <c r="A148" s="113"/>
      <c r="C148" s="40"/>
      <c r="E148" s="40"/>
      <c r="I148" s="40"/>
      <c r="J148" s="40"/>
      <c r="N148" s="41"/>
      <c r="Q148" s="52"/>
      <c r="R148" s="52"/>
      <c r="S148" s="52"/>
      <c r="V148" s="43"/>
      <c r="W148" s="44"/>
      <c r="X148" s="40"/>
      <c r="Y148" s="40"/>
      <c r="Z148" s="40"/>
      <c r="AA148" s="42"/>
      <c r="AB148" s="40"/>
      <c r="AC148" s="45"/>
      <c r="AD148" s="46"/>
      <c r="AE148" s="46"/>
      <c r="AF148" s="42"/>
      <c r="AG148" s="47"/>
      <c r="AH148" s="46"/>
      <c r="AI148" s="40"/>
      <c r="AJ148" s="40"/>
      <c r="AK148" s="46"/>
      <c r="AL148" s="46"/>
      <c r="AM148" s="49"/>
    </row>
    <row r="149" spans="1:41" s="38" customFormat="1" ht="19.5">
      <c r="A149" s="113"/>
      <c r="C149" s="40"/>
      <c r="E149" s="40"/>
      <c r="I149" s="40"/>
      <c r="J149" s="40"/>
      <c r="N149" s="41"/>
      <c r="Q149" s="52"/>
      <c r="R149" s="52"/>
      <c r="S149" s="52"/>
      <c r="V149" s="43"/>
      <c r="W149" s="44"/>
      <c r="X149" s="40"/>
      <c r="Y149" s="40"/>
      <c r="Z149" s="40"/>
      <c r="AA149" s="42"/>
      <c r="AB149" s="40"/>
      <c r="AC149" s="45"/>
      <c r="AD149" s="46"/>
      <c r="AE149" s="46"/>
      <c r="AF149" s="42"/>
      <c r="AG149" s="47"/>
      <c r="AH149" s="46"/>
      <c r="AI149" s="40"/>
      <c r="AJ149" s="40"/>
      <c r="AK149" s="46"/>
      <c r="AL149" s="46"/>
      <c r="AM149" s="49"/>
    </row>
    <row r="150" spans="1:41" s="38" customFormat="1" ht="19.5">
      <c r="A150" s="113"/>
      <c r="C150" s="40"/>
      <c r="E150" s="40"/>
      <c r="I150" s="40"/>
      <c r="J150" s="40"/>
      <c r="N150" s="41"/>
      <c r="Q150" s="52"/>
      <c r="R150" s="52"/>
      <c r="S150" s="52"/>
      <c r="V150" s="43"/>
      <c r="W150" s="44"/>
      <c r="X150" s="40"/>
      <c r="Y150" s="40"/>
      <c r="Z150" s="40"/>
      <c r="AA150" s="42"/>
      <c r="AB150" s="40"/>
      <c r="AC150" s="45"/>
      <c r="AD150" s="46"/>
      <c r="AE150" s="46"/>
      <c r="AF150" s="42"/>
      <c r="AG150" s="47"/>
      <c r="AH150" s="46"/>
      <c r="AI150" s="40"/>
      <c r="AJ150" s="40"/>
      <c r="AK150" s="46"/>
      <c r="AL150" s="46"/>
      <c r="AM150" s="49"/>
    </row>
    <row r="151" spans="1:41" s="38" customFormat="1" ht="19.5">
      <c r="A151" s="113"/>
      <c r="C151" s="40"/>
      <c r="E151" s="40"/>
      <c r="I151" s="40"/>
      <c r="J151" s="40"/>
      <c r="N151" s="41"/>
      <c r="Q151" s="52"/>
      <c r="R151" s="52"/>
      <c r="S151" s="52"/>
      <c r="V151" s="43"/>
      <c r="W151" s="44"/>
      <c r="X151" s="40"/>
      <c r="Y151" s="40"/>
      <c r="Z151" s="40"/>
      <c r="AA151" s="42"/>
      <c r="AB151" s="40"/>
      <c r="AC151" s="45"/>
      <c r="AD151" s="46"/>
      <c r="AE151" s="46"/>
      <c r="AF151" s="42"/>
      <c r="AG151" s="47"/>
      <c r="AH151" s="46"/>
      <c r="AI151" s="40"/>
      <c r="AJ151" s="40"/>
      <c r="AK151" s="46"/>
      <c r="AL151" s="46"/>
      <c r="AM151" s="49"/>
    </row>
    <row r="152" spans="1:41" s="38" customFormat="1" ht="19.5">
      <c r="A152" s="114"/>
      <c r="B152"/>
      <c r="C152" s="1"/>
      <c r="D152"/>
      <c r="E152" s="1"/>
      <c r="F152"/>
      <c r="G152"/>
      <c r="H152"/>
      <c r="I152" s="1"/>
      <c r="J152" s="1"/>
      <c r="K152"/>
      <c r="L152"/>
      <c r="M152"/>
      <c r="N152" s="10"/>
      <c r="O152"/>
      <c r="P152"/>
      <c r="Q152" s="53"/>
      <c r="R152" s="53"/>
      <c r="S152" s="53"/>
      <c r="T152"/>
      <c r="U152"/>
      <c r="V152" s="16"/>
      <c r="W152" s="22"/>
      <c r="X152" s="1"/>
      <c r="Y152" s="1"/>
      <c r="Z152" s="1"/>
      <c r="AA152" s="11"/>
      <c r="AB152" s="1"/>
      <c r="AC152" s="19"/>
      <c r="AD152" s="9"/>
      <c r="AE152" s="9"/>
      <c r="AF152" s="11"/>
      <c r="AG152" s="13"/>
      <c r="AH152" s="9"/>
      <c r="AI152" s="1"/>
      <c r="AJ152" s="1"/>
      <c r="AK152" s="9"/>
      <c r="AL152" s="9"/>
      <c r="AM152" s="50"/>
      <c r="AN152"/>
      <c r="AO152"/>
    </row>
    <row r="153" spans="1:41" s="38" customFormat="1" ht="19.5">
      <c r="A153" s="114"/>
      <c r="B153"/>
      <c r="C153" s="1"/>
      <c r="D153"/>
      <c r="E153" s="1"/>
      <c r="F153"/>
      <c r="G153"/>
      <c r="H153"/>
      <c r="I153" s="1"/>
      <c r="J153" s="1"/>
      <c r="K153"/>
      <c r="L153"/>
      <c r="M153"/>
      <c r="N153" s="10"/>
      <c r="O153"/>
      <c r="P153"/>
      <c r="Q153" s="53"/>
      <c r="R153" s="53"/>
      <c r="S153" s="53"/>
      <c r="T153"/>
      <c r="U153"/>
      <c r="V153" s="16"/>
      <c r="W153" s="22"/>
      <c r="X153" s="1"/>
      <c r="Y153" s="1"/>
      <c r="Z153" s="1"/>
      <c r="AA153" s="11"/>
      <c r="AB153" s="1"/>
      <c r="AC153" s="19"/>
      <c r="AD153" s="9"/>
      <c r="AE153" s="9"/>
      <c r="AF153" s="11"/>
      <c r="AG153" s="13"/>
      <c r="AH153" s="9"/>
      <c r="AI153" s="1"/>
      <c r="AJ153" s="1"/>
      <c r="AK153" s="9"/>
      <c r="AL153" s="9"/>
      <c r="AM153" s="50"/>
      <c r="AN153"/>
      <c r="AO153"/>
    </row>
    <row r="154" spans="1:41" s="38" customFormat="1" ht="19.5">
      <c r="A154" s="114"/>
      <c r="B154"/>
      <c r="C154" s="1"/>
      <c r="D154"/>
      <c r="E154" s="1"/>
      <c r="F154"/>
      <c r="G154"/>
      <c r="H154"/>
      <c r="I154" s="1"/>
      <c r="J154" s="1"/>
      <c r="K154"/>
      <c r="L154"/>
      <c r="M154"/>
      <c r="N154" s="10"/>
      <c r="O154"/>
      <c r="P154"/>
      <c r="Q154" s="53"/>
      <c r="R154" s="53"/>
      <c r="S154" s="53"/>
      <c r="T154"/>
      <c r="U154"/>
      <c r="V154" s="16"/>
      <c r="W154" s="22"/>
      <c r="X154" s="1"/>
      <c r="Y154" s="1"/>
      <c r="Z154" s="1"/>
      <c r="AA154" s="11"/>
      <c r="AB154" s="1"/>
      <c r="AC154" s="19"/>
      <c r="AD154" s="9"/>
      <c r="AE154" s="9"/>
      <c r="AF154" s="11"/>
      <c r="AG154" s="13"/>
      <c r="AH154" s="9"/>
      <c r="AI154" s="1"/>
      <c r="AJ154" s="1"/>
      <c r="AK154" s="9"/>
      <c r="AL154" s="9"/>
      <c r="AM154" s="50"/>
      <c r="AN154"/>
      <c r="AO154"/>
    </row>
    <row r="155" spans="1:41" s="38" customFormat="1" ht="19.5">
      <c r="A155" s="114"/>
      <c r="B155"/>
      <c r="C155" s="1"/>
      <c r="D155"/>
      <c r="E155" s="1"/>
      <c r="F155"/>
      <c r="G155"/>
      <c r="H155"/>
      <c r="I155" s="1"/>
      <c r="J155" s="1"/>
      <c r="K155"/>
      <c r="L155"/>
      <c r="M155"/>
      <c r="N155" s="10"/>
      <c r="O155"/>
      <c r="P155"/>
      <c r="Q155" s="53"/>
      <c r="R155" s="53"/>
      <c r="S155" s="53"/>
      <c r="T155"/>
      <c r="U155"/>
      <c r="V155" s="16"/>
      <c r="W155" s="22"/>
      <c r="X155" s="1"/>
      <c r="Y155" s="1"/>
      <c r="Z155" s="1"/>
      <c r="AA155" s="11"/>
      <c r="AB155" s="1"/>
      <c r="AC155" s="19"/>
      <c r="AD155" s="9"/>
      <c r="AE155" s="9"/>
      <c r="AF155" s="11"/>
      <c r="AG155" s="13"/>
      <c r="AH155" s="9"/>
      <c r="AI155" s="1"/>
      <c r="AJ155" s="1"/>
      <c r="AK155" s="9"/>
      <c r="AL155" s="9"/>
      <c r="AM155" s="50"/>
      <c r="AN155"/>
      <c r="AO155"/>
    </row>
    <row r="156" spans="1:41" s="38" customFormat="1" ht="19.5">
      <c r="A156" s="114"/>
      <c r="B156"/>
      <c r="C156" s="1"/>
      <c r="D156"/>
      <c r="E156" s="1"/>
      <c r="F156"/>
      <c r="G156"/>
      <c r="H156"/>
      <c r="I156" s="1"/>
      <c r="J156" s="1"/>
      <c r="K156"/>
      <c r="L156"/>
      <c r="M156"/>
      <c r="N156" s="10"/>
      <c r="O156"/>
      <c r="P156"/>
      <c r="Q156" s="53"/>
      <c r="R156" s="53"/>
      <c r="S156" s="53"/>
      <c r="T156"/>
      <c r="U156"/>
      <c r="V156" s="16"/>
      <c r="W156" s="22"/>
      <c r="X156" s="1"/>
      <c r="Y156" s="1"/>
      <c r="Z156" s="1"/>
      <c r="AA156" s="11"/>
      <c r="AB156" s="1"/>
      <c r="AC156" s="19"/>
      <c r="AD156" s="9"/>
      <c r="AE156" s="9"/>
      <c r="AF156" s="11"/>
      <c r="AG156" s="13"/>
      <c r="AH156" s="9"/>
      <c r="AI156" s="1"/>
      <c r="AJ156" s="1"/>
      <c r="AK156" s="9"/>
      <c r="AL156" s="9"/>
      <c r="AM156" s="50"/>
      <c r="AN156"/>
      <c r="AO156"/>
    </row>
    <row r="157" spans="1:41" s="38" customFormat="1" ht="19.5">
      <c r="A157" s="114"/>
      <c r="B157"/>
      <c r="C157" s="1"/>
      <c r="D157"/>
      <c r="E157" s="1"/>
      <c r="F157"/>
      <c r="G157"/>
      <c r="H157"/>
      <c r="I157" s="1"/>
      <c r="J157" s="1"/>
      <c r="K157"/>
      <c r="L157"/>
      <c r="M157"/>
      <c r="N157" s="10"/>
      <c r="O157"/>
      <c r="P157"/>
      <c r="Q157" s="53"/>
      <c r="R157" s="53"/>
      <c r="S157" s="53"/>
      <c r="T157"/>
      <c r="U157"/>
      <c r="V157" s="16"/>
      <c r="W157" s="22"/>
      <c r="X157" s="1"/>
      <c r="Y157" s="1"/>
      <c r="Z157" s="1"/>
      <c r="AA157" s="11"/>
      <c r="AB157" s="1"/>
      <c r="AC157" s="19"/>
      <c r="AD157" s="9"/>
      <c r="AE157" s="9"/>
      <c r="AF157" s="11"/>
      <c r="AG157" s="13"/>
      <c r="AH157" s="9"/>
      <c r="AI157" s="1"/>
      <c r="AJ157" s="1"/>
      <c r="AK157" s="9"/>
      <c r="AL157" s="9"/>
      <c r="AM157" s="50"/>
      <c r="AN157"/>
      <c r="AO157"/>
    </row>
    <row r="158" spans="1:41" s="38" customFormat="1" ht="19.5">
      <c r="A158" s="114"/>
      <c r="B158"/>
      <c r="C158" s="1"/>
      <c r="D158"/>
      <c r="E158" s="1"/>
      <c r="F158"/>
      <c r="G158"/>
      <c r="H158"/>
      <c r="I158" s="1"/>
      <c r="J158" s="1"/>
      <c r="K158"/>
      <c r="L158"/>
      <c r="M158"/>
      <c r="N158" s="10"/>
      <c r="O158"/>
      <c r="P158"/>
      <c r="Q158" s="53"/>
      <c r="R158" s="53"/>
      <c r="S158" s="53"/>
      <c r="T158"/>
      <c r="U158"/>
      <c r="V158" s="16"/>
      <c r="W158" s="22"/>
      <c r="X158" s="1"/>
      <c r="Y158" s="1"/>
      <c r="Z158" s="1"/>
      <c r="AA158" s="11"/>
      <c r="AB158" s="1"/>
      <c r="AC158" s="19"/>
      <c r="AD158" s="9"/>
      <c r="AE158" s="9"/>
      <c r="AF158" s="11"/>
      <c r="AG158" s="13"/>
      <c r="AH158" s="9"/>
      <c r="AI158" s="1"/>
      <c r="AJ158" s="1"/>
      <c r="AK158" s="9"/>
      <c r="AL158" s="9"/>
      <c r="AM158" s="50"/>
      <c r="AN158"/>
      <c r="AO158"/>
    </row>
    <row r="159" spans="1:41" s="38" customFormat="1" ht="19.5">
      <c r="A159" s="114"/>
      <c r="B159"/>
      <c r="C159" s="1"/>
      <c r="D159"/>
      <c r="E159" s="1"/>
      <c r="F159"/>
      <c r="G159"/>
      <c r="H159"/>
      <c r="I159" s="1"/>
      <c r="J159" s="1"/>
      <c r="K159"/>
      <c r="L159"/>
      <c r="M159"/>
      <c r="N159" s="10"/>
      <c r="O159"/>
      <c r="P159"/>
      <c r="Q159" s="53"/>
      <c r="R159" s="53"/>
      <c r="S159" s="53"/>
      <c r="T159"/>
      <c r="U159"/>
      <c r="V159" s="16"/>
      <c r="W159" s="22"/>
      <c r="X159" s="1"/>
      <c r="Y159" s="1"/>
      <c r="Z159" s="1"/>
      <c r="AA159" s="11"/>
      <c r="AB159" s="1"/>
      <c r="AC159" s="19"/>
      <c r="AD159" s="9"/>
      <c r="AE159" s="9"/>
      <c r="AF159" s="11"/>
      <c r="AG159" s="13"/>
      <c r="AH159" s="9"/>
      <c r="AI159" s="1"/>
      <c r="AJ159" s="1"/>
      <c r="AK159" s="9"/>
      <c r="AL159" s="9"/>
      <c r="AM159" s="50"/>
      <c r="AN159"/>
      <c r="AO159"/>
    </row>
    <row r="160" spans="1:41" s="38" customFormat="1" ht="19.5">
      <c r="A160" s="114"/>
      <c r="B160"/>
      <c r="C160" s="1"/>
      <c r="D160"/>
      <c r="E160" s="1"/>
      <c r="F160"/>
      <c r="G160"/>
      <c r="H160"/>
      <c r="I160" s="1"/>
      <c r="J160" s="1"/>
      <c r="K160"/>
      <c r="L160"/>
      <c r="M160"/>
      <c r="N160" s="10"/>
      <c r="O160"/>
      <c r="P160"/>
      <c r="Q160" s="53"/>
      <c r="R160" s="53"/>
      <c r="S160" s="53"/>
      <c r="T160"/>
      <c r="U160"/>
      <c r="V160" s="16"/>
      <c r="W160" s="22"/>
      <c r="X160" s="1"/>
      <c r="Y160" s="1"/>
      <c r="Z160" s="1"/>
      <c r="AA160" s="11"/>
      <c r="AB160" s="1"/>
      <c r="AC160" s="19"/>
      <c r="AD160" s="9"/>
      <c r="AE160" s="9"/>
      <c r="AF160" s="11"/>
      <c r="AG160" s="13"/>
      <c r="AH160" s="9"/>
      <c r="AI160" s="1"/>
      <c r="AJ160" s="1"/>
      <c r="AK160" s="9"/>
      <c r="AL160" s="9"/>
      <c r="AM160" s="50"/>
      <c r="AN160"/>
      <c r="AO160"/>
    </row>
    <row r="161" spans="1:41" s="38" customFormat="1" ht="19.5">
      <c r="A161" s="114"/>
      <c r="B161"/>
      <c r="C161" s="1"/>
      <c r="D161"/>
      <c r="E161" s="1"/>
      <c r="F161"/>
      <c r="G161"/>
      <c r="H161"/>
      <c r="I161" s="1"/>
      <c r="J161" s="1"/>
      <c r="K161"/>
      <c r="L161"/>
      <c r="M161"/>
      <c r="N161" s="10"/>
      <c r="O161"/>
      <c r="P161"/>
      <c r="Q161" s="53"/>
      <c r="R161" s="53"/>
      <c r="S161" s="53"/>
      <c r="T161"/>
      <c r="U161"/>
      <c r="V161" s="16"/>
      <c r="W161" s="22"/>
      <c r="X161" s="1"/>
      <c r="Y161" s="1"/>
      <c r="Z161" s="1"/>
      <c r="AA161" s="11"/>
      <c r="AB161" s="1"/>
      <c r="AC161" s="19"/>
      <c r="AD161" s="9"/>
      <c r="AE161" s="9"/>
      <c r="AF161" s="11"/>
      <c r="AG161" s="13"/>
      <c r="AH161" s="9"/>
      <c r="AI161" s="1"/>
      <c r="AJ161" s="1"/>
      <c r="AK161" s="9"/>
      <c r="AL161" s="9"/>
      <c r="AM161" s="50"/>
      <c r="AN161"/>
      <c r="AO161"/>
    </row>
    <row r="162" spans="1:41" s="38" customFormat="1" ht="19.5">
      <c r="A162" s="114"/>
      <c r="B162"/>
      <c r="C162" s="1"/>
      <c r="D162"/>
      <c r="E162" s="1"/>
      <c r="F162"/>
      <c r="G162"/>
      <c r="H162"/>
      <c r="I162" s="1"/>
      <c r="J162" s="1"/>
      <c r="K162"/>
      <c r="L162"/>
      <c r="M162"/>
      <c r="N162" s="10"/>
      <c r="O162"/>
      <c r="P162"/>
      <c r="Q162" s="53"/>
      <c r="R162" s="53"/>
      <c r="S162" s="53"/>
      <c r="T162"/>
      <c r="U162"/>
      <c r="V162" s="16"/>
      <c r="W162" s="22"/>
      <c r="X162" s="1"/>
      <c r="Y162" s="1"/>
      <c r="Z162" s="1"/>
      <c r="AA162" s="11"/>
      <c r="AB162" s="1"/>
      <c r="AC162" s="19"/>
      <c r="AD162" s="9"/>
      <c r="AE162" s="9"/>
      <c r="AF162" s="11"/>
      <c r="AG162" s="13"/>
      <c r="AH162" s="9"/>
      <c r="AI162" s="1"/>
      <c r="AJ162" s="1"/>
      <c r="AK162" s="9"/>
      <c r="AL162" s="9"/>
      <c r="AM162" s="50"/>
      <c r="AN162"/>
      <c r="AO162"/>
    </row>
    <row r="163" spans="1:41" s="38" customFormat="1" ht="19.5">
      <c r="A163" s="114"/>
      <c r="B163"/>
      <c r="C163" s="1"/>
      <c r="D163"/>
      <c r="E163" s="1"/>
      <c r="F163"/>
      <c r="G163"/>
      <c r="H163"/>
      <c r="I163" s="1"/>
      <c r="J163" s="1"/>
      <c r="K163"/>
      <c r="L163"/>
      <c r="M163"/>
      <c r="N163" s="10"/>
      <c r="O163"/>
      <c r="P163"/>
      <c r="Q163" s="53"/>
      <c r="R163" s="53"/>
      <c r="S163" s="53"/>
      <c r="T163"/>
      <c r="U163"/>
      <c r="V163" s="16"/>
      <c r="W163" s="22"/>
      <c r="X163" s="1"/>
      <c r="Y163" s="1"/>
      <c r="Z163" s="1"/>
      <c r="AA163" s="11"/>
      <c r="AB163" s="1"/>
      <c r="AC163" s="19"/>
      <c r="AD163" s="9"/>
      <c r="AE163" s="9"/>
      <c r="AF163" s="11"/>
      <c r="AG163" s="13"/>
      <c r="AH163" s="9"/>
      <c r="AI163" s="1"/>
      <c r="AJ163" s="1"/>
      <c r="AK163" s="9"/>
      <c r="AL163" s="9"/>
      <c r="AM163" s="50"/>
      <c r="AN163"/>
      <c r="AO163"/>
    </row>
    <row r="164" spans="1:41" s="38" customFormat="1" ht="19.5">
      <c r="A164" s="114"/>
      <c r="B164"/>
      <c r="C164" s="1"/>
      <c r="D164"/>
      <c r="E164" s="1"/>
      <c r="F164"/>
      <c r="G164"/>
      <c r="H164"/>
      <c r="I164" s="1"/>
      <c r="J164" s="1"/>
      <c r="K164"/>
      <c r="L164"/>
      <c r="M164"/>
      <c r="N164" s="10"/>
      <c r="O164"/>
      <c r="P164"/>
      <c r="Q164" s="53"/>
      <c r="R164" s="53"/>
      <c r="S164" s="53"/>
      <c r="T164"/>
      <c r="U164"/>
      <c r="V164" s="16"/>
      <c r="W164" s="22"/>
      <c r="X164" s="1"/>
      <c r="Y164" s="1"/>
      <c r="Z164" s="1"/>
      <c r="AA164" s="11"/>
      <c r="AB164" s="1"/>
      <c r="AC164" s="19"/>
      <c r="AD164" s="9"/>
      <c r="AE164" s="9"/>
      <c r="AF164" s="11"/>
      <c r="AG164" s="13"/>
      <c r="AH164" s="9"/>
      <c r="AI164" s="1"/>
      <c r="AJ164" s="1"/>
      <c r="AK164" s="9"/>
      <c r="AL164" s="9"/>
      <c r="AM164" s="50"/>
      <c r="AN164"/>
      <c r="AO164"/>
    </row>
    <row r="165" spans="1:41" s="38" customFormat="1" ht="19.5">
      <c r="A165" s="114"/>
      <c r="B165"/>
      <c r="C165" s="1"/>
      <c r="D165"/>
      <c r="E165" s="1"/>
      <c r="F165"/>
      <c r="G165"/>
      <c r="H165"/>
      <c r="I165" s="1"/>
      <c r="J165" s="1"/>
      <c r="K165"/>
      <c r="L165"/>
      <c r="M165"/>
      <c r="N165" s="10"/>
      <c r="O165"/>
      <c r="P165"/>
      <c r="Q165" s="53"/>
      <c r="R165" s="53"/>
      <c r="S165" s="53"/>
      <c r="T165"/>
      <c r="U165"/>
      <c r="V165" s="16"/>
      <c r="W165" s="22"/>
      <c r="X165" s="1"/>
      <c r="Y165" s="1"/>
      <c r="Z165" s="1"/>
      <c r="AA165" s="11"/>
      <c r="AB165" s="1"/>
      <c r="AC165" s="19"/>
      <c r="AD165" s="9"/>
      <c r="AE165" s="9"/>
      <c r="AF165" s="11"/>
      <c r="AG165" s="13"/>
      <c r="AH165" s="9"/>
      <c r="AI165" s="1"/>
      <c r="AJ165" s="1"/>
      <c r="AK165" s="9"/>
      <c r="AL165" s="9"/>
      <c r="AM165" s="50"/>
      <c r="AN165"/>
      <c r="AO165"/>
    </row>
    <row r="166" spans="1:41" s="38" customFormat="1" ht="19.5">
      <c r="A166" s="114"/>
      <c r="B166"/>
      <c r="C166" s="1"/>
      <c r="D166"/>
      <c r="E166" s="1"/>
      <c r="F166"/>
      <c r="G166"/>
      <c r="H166"/>
      <c r="I166" s="1"/>
      <c r="J166" s="1"/>
      <c r="K166"/>
      <c r="L166"/>
      <c r="M166"/>
      <c r="N166" s="10"/>
      <c r="O166"/>
      <c r="P166"/>
      <c r="Q166" s="53"/>
      <c r="R166" s="53"/>
      <c r="S166" s="53"/>
      <c r="T166"/>
      <c r="U166"/>
      <c r="V166" s="16"/>
      <c r="W166" s="22"/>
      <c r="X166" s="1"/>
      <c r="Y166" s="1"/>
      <c r="Z166" s="1"/>
      <c r="AA166" s="11"/>
      <c r="AB166" s="1"/>
      <c r="AC166" s="19"/>
      <c r="AD166" s="9"/>
      <c r="AE166" s="9"/>
      <c r="AF166" s="11"/>
      <c r="AG166" s="13"/>
      <c r="AH166" s="9"/>
      <c r="AI166" s="1"/>
      <c r="AJ166" s="1"/>
      <c r="AK166" s="9"/>
      <c r="AL166" s="9"/>
      <c r="AM166" s="50"/>
      <c r="AN166"/>
      <c r="AO166"/>
    </row>
    <row r="167" spans="1:41" s="38" customFormat="1" ht="19.5">
      <c r="A167" s="114"/>
      <c r="B167"/>
      <c r="C167" s="1"/>
      <c r="D167"/>
      <c r="E167" s="1"/>
      <c r="F167"/>
      <c r="G167"/>
      <c r="H167"/>
      <c r="I167" s="1"/>
      <c r="J167" s="1"/>
      <c r="K167"/>
      <c r="L167"/>
      <c r="M167"/>
      <c r="N167" s="10"/>
      <c r="O167"/>
      <c r="P167"/>
      <c r="Q167" s="53"/>
      <c r="R167" s="53"/>
      <c r="S167" s="53"/>
      <c r="T167"/>
      <c r="U167"/>
      <c r="V167" s="16"/>
      <c r="W167" s="22"/>
      <c r="X167" s="1"/>
      <c r="Y167" s="1"/>
      <c r="Z167" s="1"/>
      <c r="AA167" s="11"/>
      <c r="AB167" s="1"/>
      <c r="AC167" s="19"/>
      <c r="AD167" s="9"/>
      <c r="AE167" s="9"/>
      <c r="AF167" s="11"/>
      <c r="AG167" s="13"/>
      <c r="AH167" s="9"/>
      <c r="AI167" s="1"/>
      <c r="AJ167" s="1"/>
      <c r="AK167" s="9"/>
      <c r="AL167" s="9"/>
      <c r="AM167" s="50"/>
      <c r="AN167"/>
      <c r="AO167"/>
    </row>
    <row r="168" spans="1:41" s="38" customFormat="1" ht="19.5">
      <c r="A168" s="114"/>
      <c r="B168"/>
      <c r="C168" s="1"/>
      <c r="D168"/>
      <c r="E168" s="1"/>
      <c r="F168"/>
      <c r="G168"/>
      <c r="H168"/>
      <c r="I168" s="1"/>
      <c r="J168" s="1"/>
      <c r="K168"/>
      <c r="L168"/>
      <c r="M168"/>
      <c r="N168" s="10"/>
      <c r="O168"/>
      <c r="P168"/>
      <c r="Q168" s="53"/>
      <c r="R168" s="53"/>
      <c r="S168" s="53"/>
      <c r="T168"/>
      <c r="U168"/>
      <c r="V168" s="16"/>
      <c r="W168" s="22"/>
      <c r="X168" s="1"/>
      <c r="Y168" s="1"/>
      <c r="Z168" s="1"/>
      <c r="AA168" s="11"/>
      <c r="AB168" s="1"/>
      <c r="AC168" s="19"/>
      <c r="AD168" s="9"/>
      <c r="AE168" s="9"/>
      <c r="AF168" s="11"/>
      <c r="AG168" s="13"/>
      <c r="AH168" s="9"/>
      <c r="AI168" s="1"/>
      <c r="AJ168" s="1"/>
      <c r="AK168" s="9"/>
      <c r="AL168" s="9"/>
      <c r="AM168" s="50"/>
      <c r="AN168"/>
      <c r="AO168"/>
    </row>
    <row r="169" spans="1:41" s="38" customFormat="1" ht="19.5">
      <c r="A169" s="114"/>
      <c r="B169"/>
      <c r="C169" s="1"/>
      <c r="D169"/>
      <c r="E169" s="1"/>
      <c r="F169"/>
      <c r="G169"/>
      <c r="H169"/>
      <c r="I169" s="1"/>
      <c r="J169" s="1"/>
      <c r="K169"/>
      <c r="L169"/>
      <c r="M169"/>
      <c r="N169" s="10"/>
      <c r="O169"/>
      <c r="P169"/>
      <c r="Q169" s="53"/>
      <c r="R169" s="53"/>
      <c r="S169" s="53"/>
      <c r="T169"/>
      <c r="U169"/>
      <c r="V169" s="16"/>
      <c r="W169" s="22"/>
      <c r="X169" s="1"/>
      <c r="Y169" s="1"/>
      <c r="Z169" s="1"/>
      <c r="AA169" s="11"/>
      <c r="AB169" s="1"/>
      <c r="AC169" s="19"/>
      <c r="AD169" s="9"/>
      <c r="AE169" s="9"/>
      <c r="AF169" s="11"/>
      <c r="AG169" s="13"/>
      <c r="AH169" s="9"/>
      <c r="AI169" s="1"/>
      <c r="AJ169" s="1"/>
      <c r="AK169" s="9"/>
      <c r="AL169" s="9"/>
      <c r="AM169" s="50"/>
      <c r="AN169"/>
      <c r="AO169"/>
    </row>
    <row r="170" spans="1:41" s="38" customFormat="1" ht="19.5">
      <c r="A170" s="114"/>
      <c r="B170"/>
      <c r="C170" s="1"/>
      <c r="D170"/>
      <c r="E170" s="1"/>
      <c r="F170"/>
      <c r="G170"/>
      <c r="H170"/>
      <c r="I170" s="1"/>
      <c r="J170" s="1"/>
      <c r="K170"/>
      <c r="L170"/>
      <c r="M170"/>
      <c r="N170" s="10"/>
      <c r="O170"/>
      <c r="P170"/>
      <c r="Q170" s="53"/>
      <c r="R170" s="53"/>
      <c r="S170" s="53"/>
      <c r="T170"/>
      <c r="U170"/>
      <c r="V170" s="16"/>
      <c r="W170" s="22"/>
      <c r="X170" s="1"/>
      <c r="Y170" s="1"/>
      <c r="Z170" s="1"/>
      <c r="AA170" s="11"/>
      <c r="AB170" s="1"/>
      <c r="AC170" s="19"/>
      <c r="AD170" s="9"/>
      <c r="AE170" s="9"/>
      <c r="AF170" s="11"/>
      <c r="AG170" s="13"/>
      <c r="AH170" s="9"/>
      <c r="AI170" s="1"/>
      <c r="AJ170" s="1"/>
      <c r="AK170" s="9"/>
      <c r="AL170" s="9"/>
      <c r="AM170" s="50"/>
      <c r="AN170"/>
      <c r="AO170"/>
    </row>
    <row r="171" spans="1:41" s="38" customFormat="1" ht="19.5">
      <c r="A171" s="114"/>
      <c r="B171"/>
      <c r="C171" s="1"/>
      <c r="D171"/>
      <c r="E171" s="1"/>
      <c r="F171"/>
      <c r="G171"/>
      <c r="H171"/>
      <c r="I171" s="1"/>
      <c r="J171" s="1"/>
      <c r="K171"/>
      <c r="L171"/>
      <c r="M171"/>
      <c r="N171" s="10"/>
      <c r="O171"/>
      <c r="P171"/>
      <c r="Q171" s="53"/>
      <c r="R171" s="53"/>
      <c r="S171" s="53"/>
      <c r="T171"/>
      <c r="U171"/>
      <c r="V171" s="16"/>
      <c r="W171" s="22"/>
      <c r="X171" s="1"/>
      <c r="Y171" s="1"/>
      <c r="Z171" s="1"/>
      <c r="AA171" s="11"/>
      <c r="AB171" s="1"/>
      <c r="AC171" s="19"/>
      <c r="AD171" s="9"/>
      <c r="AE171" s="9"/>
      <c r="AF171" s="11"/>
      <c r="AG171" s="13"/>
      <c r="AH171" s="9"/>
      <c r="AI171" s="1"/>
      <c r="AJ171" s="1"/>
      <c r="AK171" s="9"/>
      <c r="AL171" s="9"/>
      <c r="AM171" s="50"/>
      <c r="AN171"/>
      <c r="AO171"/>
    </row>
    <row r="172" spans="1:41" s="38" customFormat="1" ht="19.5">
      <c r="A172" s="114"/>
      <c r="B172"/>
      <c r="C172" s="1"/>
      <c r="D172"/>
      <c r="E172" s="1"/>
      <c r="F172"/>
      <c r="G172"/>
      <c r="H172"/>
      <c r="I172" s="1"/>
      <c r="J172" s="1"/>
      <c r="K172"/>
      <c r="L172"/>
      <c r="M172"/>
      <c r="N172" s="10"/>
      <c r="O172"/>
      <c r="P172"/>
      <c r="Q172" s="53"/>
      <c r="R172" s="53"/>
      <c r="S172" s="53"/>
      <c r="T172"/>
      <c r="U172"/>
      <c r="V172" s="16"/>
      <c r="W172" s="22"/>
      <c r="X172" s="1"/>
      <c r="Y172" s="1"/>
      <c r="Z172" s="1"/>
      <c r="AA172" s="11"/>
      <c r="AB172" s="1"/>
      <c r="AC172" s="19"/>
      <c r="AD172" s="9"/>
      <c r="AE172" s="9"/>
      <c r="AF172" s="11"/>
      <c r="AG172" s="13"/>
      <c r="AH172" s="9"/>
      <c r="AI172" s="1"/>
      <c r="AJ172" s="1"/>
      <c r="AK172" s="9"/>
      <c r="AL172" s="9"/>
      <c r="AM172" s="50"/>
      <c r="AN172"/>
      <c r="AO172"/>
    </row>
    <row r="173" spans="1:41" s="38" customFormat="1" ht="19.5">
      <c r="A173" s="114"/>
      <c r="B173"/>
      <c r="C173" s="1"/>
      <c r="D173"/>
      <c r="E173" s="1"/>
      <c r="F173"/>
      <c r="G173"/>
      <c r="H173"/>
      <c r="I173" s="1"/>
      <c r="J173" s="1"/>
      <c r="K173"/>
      <c r="L173"/>
      <c r="M173"/>
      <c r="N173" s="10"/>
      <c r="O173"/>
      <c r="P173"/>
      <c r="Q173" s="53"/>
      <c r="R173" s="53"/>
      <c r="S173" s="53"/>
      <c r="T173"/>
      <c r="U173"/>
      <c r="V173" s="16"/>
      <c r="W173" s="22"/>
      <c r="X173" s="1"/>
      <c r="Y173" s="1"/>
      <c r="Z173" s="1"/>
      <c r="AA173" s="11"/>
      <c r="AB173" s="1"/>
      <c r="AC173" s="19"/>
      <c r="AD173" s="9"/>
      <c r="AE173" s="9"/>
      <c r="AF173" s="11"/>
      <c r="AG173" s="13"/>
      <c r="AH173" s="9"/>
      <c r="AI173" s="1"/>
      <c r="AJ173" s="1"/>
      <c r="AK173" s="9"/>
      <c r="AL173" s="9"/>
      <c r="AM173" s="50"/>
      <c r="AN173"/>
      <c r="AO173"/>
    </row>
    <row r="174" spans="1:41" s="38" customFormat="1" ht="19.5">
      <c r="A174" s="114"/>
      <c r="B174"/>
      <c r="C174" s="1"/>
      <c r="D174"/>
      <c r="E174" s="1"/>
      <c r="F174"/>
      <c r="G174"/>
      <c r="H174"/>
      <c r="I174" s="1"/>
      <c r="J174" s="1"/>
      <c r="K174"/>
      <c r="L174"/>
      <c r="M174"/>
      <c r="N174" s="10"/>
      <c r="O174"/>
      <c r="P174"/>
      <c r="Q174" s="53"/>
      <c r="R174" s="53"/>
      <c r="S174" s="53"/>
      <c r="T174"/>
      <c r="U174"/>
      <c r="V174" s="16"/>
      <c r="W174" s="22"/>
      <c r="X174" s="1"/>
      <c r="Y174" s="1"/>
      <c r="Z174" s="1"/>
      <c r="AA174" s="11"/>
      <c r="AB174" s="1"/>
      <c r="AC174" s="19"/>
      <c r="AD174" s="9"/>
      <c r="AE174" s="9"/>
      <c r="AF174" s="11"/>
      <c r="AG174" s="13"/>
      <c r="AH174" s="9"/>
      <c r="AI174" s="1"/>
      <c r="AJ174" s="1"/>
      <c r="AK174" s="9"/>
      <c r="AL174" s="9"/>
      <c r="AM174" s="50"/>
      <c r="AN174"/>
      <c r="AO174"/>
    </row>
    <row r="175" spans="1:41" s="38" customFormat="1" ht="19.5">
      <c r="A175" s="114"/>
      <c r="B175"/>
      <c r="C175" s="1"/>
      <c r="D175"/>
      <c r="E175" s="1"/>
      <c r="F175"/>
      <c r="G175"/>
      <c r="H175"/>
      <c r="I175" s="1"/>
      <c r="J175" s="1"/>
      <c r="K175"/>
      <c r="L175"/>
      <c r="M175"/>
      <c r="N175" s="10"/>
      <c r="O175"/>
      <c r="P175"/>
      <c r="Q175" s="53"/>
      <c r="R175" s="53"/>
      <c r="S175" s="53"/>
      <c r="T175"/>
      <c r="U175"/>
      <c r="V175" s="16"/>
      <c r="W175" s="22"/>
      <c r="X175" s="1"/>
      <c r="Y175" s="1"/>
      <c r="Z175" s="1"/>
      <c r="AA175" s="11"/>
      <c r="AB175" s="1"/>
      <c r="AC175" s="19"/>
      <c r="AD175" s="9"/>
      <c r="AE175" s="9"/>
      <c r="AF175" s="11"/>
      <c r="AG175" s="13"/>
      <c r="AH175" s="9"/>
      <c r="AI175" s="1"/>
      <c r="AJ175" s="1"/>
      <c r="AK175" s="9"/>
      <c r="AL175" s="9"/>
      <c r="AM175" s="50"/>
      <c r="AN175"/>
      <c r="AO175"/>
    </row>
    <row r="176" spans="1:41" s="38" customFormat="1" ht="19.5">
      <c r="A176" s="114"/>
      <c r="B176"/>
      <c r="C176" s="1"/>
      <c r="D176"/>
      <c r="E176" s="1"/>
      <c r="F176"/>
      <c r="G176"/>
      <c r="H176"/>
      <c r="I176" s="1"/>
      <c r="J176" s="1"/>
      <c r="K176"/>
      <c r="L176"/>
      <c r="M176"/>
      <c r="N176" s="10"/>
      <c r="O176"/>
      <c r="P176"/>
      <c r="Q176" s="53"/>
      <c r="R176" s="53"/>
      <c r="S176" s="53"/>
      <c r="T176"/>
      <c r="U176"/>
      <c r="V176" s="16"/>
      <c r="W176" s="22"/>
      <c r="X176" s="1"/>
      <c r="Y176" s="1"/>
      <c r="Z176" s="1"/>
      <c r="AA176" s="11"/>
      <c r="AB176" s="1"/>
      <c r="AC176" s="19"/>
      <c r="AD176" s="9"/>
      <c r="AE176" s="9"/>
      <c r="AF176" s="11"/>
      <c r="AG176" s="13"/>
      <c r="AH176" s="9"/>
      <c r="AI176" s="1"/>
      <c r="AJ176" s="1"/>
      <c r="AK176" s="9"/>
      <c r="AL176" s="9"/>
      <c r="AM176" s="50"/>
      <c r="AN176"/>
      <c r="AO176"/>
    </row>
    <row r="177" spans="1:41" s="38" customFormat="1" ht="19.5">
      <c r="A177" s="114"/>
      <c r="B177"/>
      <c r="C177" s="1"/>
      <c r="D177"/>
      <c r="E177" s="1"/>
      <c r="F177"/>
      <c r="G177"/>
      <c r="H177"/>
      <c r="I177" s="1"/>
      <c r="J177" s="1"/>
      <c r="K177"/>
      <c r="L177"/>
      <c r="M177"/>
      <c r="N177" s="10"/>
      <c r="O177"/>
      <c r="P177"/>
      <c r="Q177" s="53"/>
      <c r="R177" s="53"/>
      <c r="S177" s="53"/>
      <c r="T177"/>
      <c r="U177"/>
      <c r="V177" s="16"/>
      <c r="W177" s="22"/>
      <c r="X177" s="1"/>
      <c r="Y177" s="1"/>
      <c r="Z177" s="1"/>
      <c r="AA177" s="11"/>
      <c r="AB177" s="1"/>
      <c r="AC177" s="19"/>
      <c r="AD177" s="9"/>
      <c r="AE177" s="9"/>
      <c r="AF177" s="11"/>
      <c r="AG177" s="13"/>
      <c r="AH177" s="9"/>
      <c r="AI177" s="1"/>
      <c r="AJ177" s="1"/>
      <c r="AK177" s="9"/>
      <c r="AL177" s="9"/>
      <c r="AM177" s="50"/>
      <c r="AN177"/>
      <c r="AO177"/>
    </row>
    <row r="178" spans="1:41" s="38" customFormat="1" ht="19.5">
      <c r="A178" s="114"/>
      <c r="B178"/>
      <c r="C178" s="1"/>
      <c r="D178"/>
      <c r="E178" s="1"/>
      <c r="F178"/>
      <c r="G178"/>
      <c r="H178"/>
      <c r="I178" s="1"/>
      <c r="J178" s="1"/>
      <c r="K178"/>
      <c r="L178"/>
      <c r="M178"/>
      <c r="N178" s="10"/>
      <c r="O178"/>
      <c r="P178"/>
      <c r="Q178" s="53"/>
      <c r="R178" s="53"/>
      <c r="S178" s="53"/>
      <c r="T178"/>
      <c r="U178"/>
      <c r="V178" s="16"/>
      <c r="W178" s="22"/>
      <c r="X178" s="1"/>
      <c r="Y178" s="1"/>
      <c r="Z178" s="1"/>
      <c r="AA178" s="11"/>
      <c r="AB178" s="1"/>
      <c r="AC178" s="19"/>
      <c r="AD178" s="9"/>
      <c r="AE178" s="9"/>
      <c r="AF178" s="11"/>
      <c r="AG178" s="13"/>
      <c r="AH178" s="9"/>
      <c r="AI178" s="1"/>
      <c r="AJ178" s="1"/>
      <c r="AK178" s="9"/>
      <c r="AL178" s="9"/>
      <c r="AM178" s="50"/>
      <c r="AN178"/>
      <c r="AO178"/>
    </row>
    <row r="179" spans="1:41" s="38" customFormat="1" ht="19.5">
      <c r="A179" s="114"/>
      <c r="B179"/>
      <c r="C179" s="1"/>
      <c r="D179"/>
      <c r="E179" s="1"/>
      <c r="F179"/>
      <c r="G179"/>
      <c r="H179"/>
      <c r="I179" s="1"/>
      <c r="J179" s="1"/>
      <c r="K179"/>
      <c r="L179"/>
      <c r="M179"/>
      <c r="N179" s="10"/>
      <c r="O179"/>
      <c r="P179"/>
      <c r="Q179" s="53"/>
      <c r="R179" s="53"/>
      <c r="S179" s="53"/>
      <c r="T179"/>
      <c r="U179"/>
      <c r="V179" s="16"/>
      <c r="W179" s="22"/>
      <c r="X179" s="1"/>
      <c r="Y179" s="1"/>
      <c r="Z179" s="1"/>
      <c r="AA179" s="11"/>
      <c r="AB179" s="1"/>
      <c r="AC179" s="19"/>
      <c r="AD179" s="9"/>
      <c r="AE179" s="9"/>
      <c r="AF179" s="11"/>
      <c r="AG179" s="13"/>
      <c r="AH179" s="9"/>
      <c r="AI179" s="1"/>
      <c r="AJ179" s="1"/>
      <c r="AK179" s="9"/>
      <c r="AL179" s="9"/>
      <c r="AM179" s="50"/>
      <c r="AN179"/>
      <c r="AO179"/>
    </row>
    <row r="180" spans="1:41" s="38" customFormat="1" ht="19.5">
      <c r="A180" s="114"/>
      <c r="B180"/>
      <c r="C180" s="1"/>
      <c r="D180"/>
      <c r="E180" s="1"/>
      <c r="F180"/>
      <c r="G180"/>
      <c r="H180"/>
      <c r="I180" s="1"/>
      <c r="J180" s="1"/>
      <c r="K180"/>
      <c r="L180"/>
      <c r="M180"/>
      <c r="N180" s="10"/>
      <c r="O180"/>
      <c r="P180"/>
      <c r="Q180" s="53"/>
      <c r="R180" s="53"/>
      <c r="S180" s="53"/>
      <c r="T180"/>
      <c r="U180"/>
      <c r="V180" s="16"/>
      <c r="W180" s="22"/>
      <c r="X180" s="1"/>
      <c r="Y180" s="1"/>
      <c r="Z180" s="1"/>
      <c r="AA180" s="11"/>
      <c r="AB180" s="1"/>
      <c r="AC180" s="19"/>
      <c r="AD180" s="9"/>
      <c r="AE180" s="9"/>
      <c r="AF180" s="11"/>
      <c r="AG180" s="13"/>
      <c r="AH180" s="9"/>
      <c r="AI180" s="1"/>
      <c r="AJ180" s="1"/>
      <c r="AK180" s="9"/>
      <c r="AL180" s="9"/>
      <c r="AM180" s="50"/>
      <c r="AN180"/>
      <c r="AO180"/>
    </row>
    <row r="181" spans="1:41" s="38" customFormat="1" ht="19.5">
      <c r="A181" s="114"/>
      <c r="B181"/>
      <c r="C181" s="1"/>
      <c r="D181"/>
      <c r="E181" s="1"/>
      <c r="F181"/>
      <c r="G181"/>
      <c r="H181"/>
      <c r="I181" s="1"/>
      <c r="J181" s="1"/>
      <c r="K181"/>
      <c r="L181"/>
      <c r="M181"/>
      <c r="N181" s="10"/>
      <c r="O181"/>
      <c r="P181"/>
      <c r="Q181" s="53"/>
      <c r="R181" s="53"/>
      <c r="S181" s="53"/>
      <c r="T181"/>
      <c r="U181"/>
      <c r="V181" s="16"/>
      <c r="W181" s="22"/>
      <c r="X181" s="1"/>
      <c r="Y181" s="1"/>
      <c r="Z181" s="1"/>
      <c r="AA181" s="11"/>
      <c r="AB181" s="1"/>
      <c r="AC181" s="19"/>
      <c r="AD181" s="9"/>
      <c r="AE181" s="9"/>
      <c r="AF181" s="11"/>
      <c r="AG181" s="13"/>
      <c r="AH181" s="9"/>
      <c r="AI181" s="1"/>
      <c r="AJ181" s="1"/>
      <c r="AK181" s="9"/>
      <c r="AL181" s="9"/>
      <c r="AM181" s="50"/>
      <c r="AN181"/>
      <c r="AO181"/>
    </row>
    <row r="182" spans="1:41" s="38" customFormat="1" ht="19.5">
      <c r="A182" s="114"/>
      <c r="B182"/>
      <c r="C182" s="1"/>
      <c r="D182"/>
      <c r="E182" s="1"/>
      <c r="F182"/>
      <c r="G182"/>
      <c r="H182"/>
      <c r="I182" s="1"/>
      <c r="J182" s="1"/>
      <c r="K182"/>
      <c r="L182"/>
      <c r="M182"/>
      <c r="N182" s="10"/>
      <c r="O182"/>
      <c r="P182"/>
      <c r="Q182" s="53"/>
      <c r="R182" s="53"/>
      <c r="S182" s="53"/>
      <c r="T182"/>
      <c r="U182"/>
      <c r="V182" s="16"/>
      <c r="W182" s="22"/>
      <c r="X182" s="1"/>
      <c r="Y182" s="1"/>
      <c r="Z182" s="1"/>
      <c r="AA182" s="11"/>
      <c r="AB182" s="1"/>
      <c r="AC182" s="19"/>
      <c r="AD182" s="9"/>
      <c r="AE182" s="9"/>
      <c r="AF182" s="11"/>
      <c r="AG182" s="13"/>
      <c r="AH182" s="9"/>
      <c r="AI182" s="1"/>
      <c r="AJ182" s="1"/>
      <c r="AK182" s="9"/>
      <c r="AL182" s="9"/>
      <c r="AM182" s="50"/>
      <c r="AN182"/>
      <c r="AO182"/>
    </row>
    <row r="183" spans="1:41" s="38" customFormat="1" ht="19.5">
      <c r="A183" s="114"/>
      <c r="B183"/>
      <c r="C183" s="1"/>
      <c r="D183"/>
      <c r="E183" s="1"/>
      <c r="F183"/>
      <c r="G183"/>
      <c r="H183"/>
      <c r="I183" s="1"/>
      <c r="J183" s="1"/>
      <c r="K183"/>
      <c r="L183"/>
      <c r="M183"/>
      <c r="N183" s="10"/>
      <c r="O183"/>
      <c r="P183"/>
      <c r="Q183" s="53"/>
      <c r="R183" s="53"/>
      <c r="S183" s="53"/>
      <c r="T183"/>
      <c r="U183"/>
      <c r="V183" s="16"/>
      <c r="W183" s="22"/>
      <c r="X183" s="1"/>
      <c r="Y183" s="1"/>
      <c r="Z183" s="1"/>
      <c r="AA183" s="11"/>
      <c r="AB183" s="1"/>
      <c r="AC183" s="19"/>
      <c r="AD183" s="9"/>
      <c r="AE183" s="9"/>
      <c r="AF183" s="11"/>
      <c r="AG183" s="13"/>
      <c r="AH183" s="9"/>
      <c r="AI183" s="1"/>
      <c r="AJ183" s="1"/>
      <c r="AK183" s="9"/>
      <c r="AL183" s="9"/>
      <c r="AM183" s="50"/>
      <c r="AN183"/>
      <c r="AO183"/>
    </row>
  </sheetData>
  <mergeCells count="40">
    <mergeCell ref="A1:AN1"/>
    <mergeCell ref="A2:A4"/>
    <mergeCell ref="E2:E4"/>
    <mergeCell ref="G2:G4"/>
    <mergeCell ref="H2:H4"/>
    <mergeCell ref="I2:I4"/>
    <mergeCell ref="J2:J4"/>
    <mergeCell ref="K2:P2"/>
    <mergeCell ref="AI2:AI4"/>
    <mergeCell ref="AJ2:AJ4"/>
    <mergeCell ref="AK2:AK4"/>
    <mergeCell ref="AM2:AM4"/>
    <mergeCell ref="C2:C4"/>
    <mergeCell ref="AN2:AN4"/>
    <mergeCell ref="AL2:AL4"/>
    <mergeCell ref="AE3:AE4"/>
    <mergeCell ref="W3:W4"/>
    <mergeCell ref="T3:T4"/>
    <mergeCell ref="B2:B4"/>
    <mergeCell ref="F2:F4"/>
    <mergeCell ref="D2:D4"/>
    <mergeCell ref="T2:AH2"/>
    <mergeCell ref="AD3:AD4"/>
    <mergeCell ref="AC3:AC4"/>
    <mergeCell ref="Z3:Z4"/>
    <mergeCell ref="AA3:AA4"/>
    <mergeCell ref="AB3:AB4"/>
    <mergeCell ref="AH3:AH4"/>
    <mergeCell ref="Y3:Y4"/>
    <mergeCell ref="X3:X4"/>
    <mergeCell ref="V3:V4"/>
    <mergeCell ref="Q3:Q4"/>
    <mergeCell ref="U3:U4"/>
    <mergeCell ref="A44:A46"/>
    <mergeCell ref="A8:A11"/>
    <mergeCell ref="A18:A20"/>
    <mergeCell ref="A22:A24"/>
    <mergeCell ref="A31:A34"/>
    <mergeCell ref="A35:A39"/>
    <mergeCell ref="K3:M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topLeftCell="A19" zoomScale="82" zoomScaleNormal="82" workbookViewId="0">
      <selection activeCell="B19" sqref="B1:D1048576"/>
    </sheetView>
  </sheetViews>
  <sheetFormatPr defaultRowHeight="14.25"/>
  <cols>
    <col min="1" max="1" width="5.25" style="115" customWidth="1"/>
    <col min="2" max="2" width="21.125" hidden="1" customWidth="1"/>
    <col min="3" max="3" width="14.5" style="1" hidden="1" customWidth="1"/>
    <col min="4" max="4" width="6.125" hidden="1" customWidth="1"/>
    <col min="5" max="5" width="6.125" customWidth="1"/>
    <col min="7" max="7" width="6.625" customWidth="1"/>
    <col min="8" max="8" width="4.75" customWidth="1"/>
    <col min="12" max="12" width="6.5" customWidth="1"/>
    <col min="13" max="13" width="7.25" customWidth="1"/>
    <col min="14" max="14" width="6.25" customWidth="1"/>
    <col min="18" max="19" width="9" style="54"/>
    <col min="20" max="20" width="9" style="55"/>
    <col min="41" max="41" width="19.25" style="1" customWidth="1"/>
  </cols>
  <sheetData>
    <row r="1" spans="1:42" ht="80.25" customHeight="1">
      <c r="A1" s="179" t="s">
        <v>191</v>
      </c>
      <c r="B1" s="179"/>
      <c r="C1" s="179"/>
      <c r="D1" s="179"/>
      <c r="E1" s="179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</row>
    <row r="2" spans="1:42" s="38" customFormat="1" ht="75.75" customHeight="1">
      <c r="A2" s="180" t="s">
        <v>20</v>
      </c>
      <c r="B2" s="160" t="s">
        <v>0</v>
      </c>
      <c r="C2" s="175" t="s">
        <v>1</v>
      </c>
      <c r="D2" s="160" t="s">
        <v>2</v>
      </c>
      <c r="E2" s="136"/>
      <c r="F2" s="160" t="s">
        <v>18</v>
      </c>
      <c r="G2" s="160" t="s">
        <v>3</v>
      </c>
      <c r="H2" s="160" t="s">
        <v>4</v>
      </c>
      <c r="I2" s="160" t="s">
        <v>5</v>
      </c>
      <c r="J2" s="160" t="s">
        <v>6</v>
      </c>
      <c r="K2" s="160" t="s">
        <v>7</v>
      </c>
      <c r="L2" s="165" t="s">
        <v>21</v>
      </c>
      <c r="M2" s="166"/>
      <c r="N2" s="166"/>
      <c r="O2" s="166"/>
      <c r="P2" s="166"/>
      <c r="Q2" s="166"/>
      <c r="R2" s="166"/>
      <c r="S2" s="166"/>
      <c r="T2" s="167"/>
      <c r="U2" s="165" t="s">
        <v>22</v>
      </c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7"/>
      <c r="AJ2" s="173" t="s">
        <v>23</v>
      </c>
      <c r="AK2" s="173" t="s">
        <v>24</v>
      </c>
      <c r="AL2" s="171" t="s">
        <v>25</v>
      </c>
      <c r="AM2" s="200" t="s">
        <v>26</v>
      </c>
      <c r="AN2" s="203" t="s">
        <v>27</v>
      </c>
      <c r="AO2" s="192" t="s">
        <v>8</v>
      </c>
    </row>
    <row r="3" spans="1:42" s="38" customFormat="1" ht="75.75" customHeight="1">
      <c r="A3" s="181"/>
      <c r="B3" s="170"/>
      <c r="C3" s="191"/>
      <c r="D3" s="170"/>
      <c r="E3" s="137" t="s">
        <v>455</v>
      </c>
      <c r="F3" s="170"/>
      <c r="G3" s="170"/>
      <c r="H3" s="170"/>
      <c r="I3" s="170"/>
      <c r="J3" s="170"/>
      <c r="K3" s="170"/>
      <c r="L3" s="183" t="s">
        <v>9</v>
      </c>
      <c r="M3" s="184"/>
      <c r="N3" s="185"/>
      <c r="O3" s="171" t="s">
        <v>10</v>
      </c>
      <c r="P3" s="173" t="s">
        <v>11</v>
      </c>
      <c r="Q3" s="173" t="s">
        <v>12</v>
      </c>
      <c r="R3" s="59" t="s">
        <v>13</v>
      </c>
      <c r="S3" s="59" t="s">
        <v>336</v>
      </c>
      <c r="T3" s="70" t="s">
        <v>337</v>
      </c>
      <c r="U3" s="173" t="s">
        <v>20</v>
      </c>
      <c r="V3" s="160" t="s">
        <v>39</v>
      </c>
      <c r="W3" s="198" t="s">
        <v>40</v>
      </c>
      <c r="X3" s="168" t="s">
        <v>19</v>
      </c>
      <c r="Y3" s="173" t="s">
        <v>14</v>
      </c>
      <c r="Z3" s="173" t="s">
        <v>28</v>
      </c>
      <c r="AA3" s="173" t="s">
        <v>15</v>
      </c>
      <c r="AB3" s="160" t="s">
        <v>38</v>
      </c>
      <c r="AC3" s="160" t="s">
        <v>41</v>
      </c>
      <c r="AD3" s="171" t="s">
        <v>42</v>
      </c>
      <c r="AE3" s="171" t="s">
        <v>29</v>
      </c>
      <c r="AF3" s="171" t="s">
        <v>16</v>
      </c>
      <c r="AG3" s="165" t="s">
        <v>30</v>
      </c>
      <c r="AH3" s="167"/>
      <c r="AI3" s="171" t="s">
        <v>31</v>
      </c>
      <c r="AJ3" s="186"/>
      <c r="AK3" s="186"/>
      <c r="AL3" s="187"/>
      <c r="AM3" s="201"/>
      <c r="AN3" s="203"/>
      <c r="AO3" s="193"/>
    </row>
    <row r="4" spans="1:42" s="38" customFormat="1" ht="75.75" customHeight="1">
      <c r="A4" s="182"/>
      <c r="B4" s="161"/>
      <c r="C4" s="176"/>
      <c r="D4" s="161"/>
      <c r="E4" s="138"/>
      <c r="F4" s="161"/>
      <c r="G4" s="161"/>
      <c r="H4" s="161"/>
      <c r="I4" s="161"/>
      <c r="J4" s="161"/>
      <c r="K4" s="161"/>
      <c r="L4" s="61" t="s">
        <v>32</v>
      </c>
      <c r="M4" s="61" t="s">
        <v>33</v>
      </c>
      <c r="N4" s="61" t="s">
        <v>34</v>
      </c>
      <c r="O4" s="172"/>
      <c r="P4" s="174"/>
      <c r="Q4" s="174"/>
      <c r="R4" s="62" t="s">
        <v>17</v>
      </c>
      <c r="S4" s="63">
        <v>0.9</v>
      </c>
      <c r="T4" s="71">
        <v>2563</v>
      </c>
      <c r="U4" s="174"/>
      <c r="V4" s="161"/>
      <c r="W4" s="199"/>
      <c r="X4" s="169"/>
      <c r="Y4" s="174"/>
      <c r="Z4" s="174"/>
      <c r="AA4" s="174"/>
      <c r="AB4" s="161"/>
      <c r="AC4" s="161"/>
      <c r="AD4" s="204"/>
      <c r="AE4" s="172"/>
      <c r="AF4" s="172"/>
      <c r="AG4" s="60" t="s">
        <v>35</v>
      </c>
      <c r="AH4" s="65" t="s">
        <v>36</v>
      </c>
      <c r="AI4" s="172"/>
      <c r="AJ4" s="174"/>
      <c r="AK4" s="174"/>
      <c r="AL4" s="172"/>
      <c r="AM4" s="202"/>
      <c r="AN4" s="203"/>
      <c r="AO4" s="194"/>
    </row>
    <row r="5" spans="1:42" s="38" customFormat="1" ht="23.25" customHeight="1">
      <c r="A5" s="162">
        <v>1</v>
      </c>
      <c r="B5" s="28" t="s">
        <v>69</v>
      </c>
      <c r="C5" s="29">
        <v>3470700036939</v>
      </c>
      <c r="D5" s="30" t="s">
        <v>56</v>
      </c>
      <c r="E5" s="30" t="s">
        <v>89</v>
      </c>
      <c r="F5" s="27" t="s">
        <v>43</v>
      </c>
      <c r="G5" s="27">
        <v>1013</v>
      </c>
      <c r="H5" s="27"/>
      <c r="I5" s="27">
        <v>31</v>
      </c>
      <c r="J5" s="27">
        <v>4</v>
      </c>
      <c r="K5" s="28" t="s">
        <v>37</v>
      </c>
      <c r="L5" s="27">
        <v>2</v>
      </c>
      <c r="M5" s="27">
        <v>3</v>
      </c>
      <c r="N5" s="27">
        <v>35</v>
      </c>
      <c r="O5" s="31">
        <f t="shared" ref="O5" si="0">L5*400+M5*100+N5</f>
        <v>1135</v>
      </c>
      <c r="P5" s="27">
        <v>330</v>
      </c>
      <c r="Q5" s="31">
        <f t="shared" ref="Q5" si="1">O5*P5</f>
        <v>374550</v>
      </c>
      <c r="R5" s="66">
        <f t="shared" ref="R5" si="2">Q5*0.01%</f>
        <v>37.454999999999998</v>
      </c>
      <c r="S5" s="66">
        <f>R5*90%</f>
        <v>33.709499999999998</v>
      </c>
      <c r="T5" s="56">
        <f>R5-S5</f>
        <v>3.7454999999999998</v>
      </c>
      <c r="U5" s="28"/>
      <c r="V5" s="28"/>
      <c r="W5" s="32"/>
      <c r="X5" s="33"/>
      <c r="Y5" s="27"/>
      <c r="Z5" s="27"/>
      <c r="AA5" s="27"/>
      <c r="AB5" s="27"/>
      <c r="AC5" s="27"/>
      <c r="AD5" s="34">
        <f t="shared" ref="AD5" si="3">AC5*7850*0.3%</f>
        <v>0</v>
      </c>
      <c r="AE5" s="31"/>
      <c r="AF5" s="31">
        <f t="shared" ref="AF5" si="4">AA5*AE5</f>
        <v>0</v>
      </c>
      <c r="AG5" s="27"/>
      <c r="AH5" s="31"/>
      <c r="AI5" s="31">
        <f t="shared" ref="AI5" si="5">AF5-AH5</f>
        <v>0</v>
      </c>
      <c r="AJ5" s="31">
        <f t="shared" ref="AJ5" si="6">Q5+AI5</f>
        <v>374550</v>
      </c>
      <c r="AK5" s="27"/>
      <c r="AL5" s="31"/>
      <c r="AM5" s="35"/>
      <c r="AN5" s="68"/>
      <c r="AO5" s="27"/>
    </row>
    <row r="6" spans="1:42" s="38" customFormat="1" ht="23.25" customHeight="1">
      <c r="A6" s="163"/>
      <c r="B6" s="28"/>
      <c r="C6" s="29"/>
      <c r="D6" s="30" t="s">
        <v>56</v>
      </c>
      <c r="E6" s="30"/>
      <c r="F6" s="27" t="s">
        <v>43</v>
      </c>
      <c r="G6" s="27">
        <v>1013</v>
      </c>
      <c r="H6" s="27"/>
      <c r="I6" s="27">
        <v>21</v>
      </c>
      <c r="J6" s="27">
        <v>4</v>
      </c>
      <c r="K6" s="28" t="s">
        <v>37</v>
      </c>
      <c r="L6" s="27">
        <v>3</v>
      </c>
      <c r="M6" s="27">
        <v>1</v>
      </c>
      <c r="N6" s="27">
        <v>9</v>
      </c>
      <c r="O6" s="31">
        <f t="shared" ref="O6" si="7">L6*400+M6*100+N6</f>
        <v>1309</v>
      </c>
      <c r="P6" s="27">
        <v>330</v>
      </c>
      <c r="Q6" s="31">
        <f t="shared" ref="Q6" si="8">O6*P6</f>
        <v>431970</v>
      </c>
      <c r="R6" s="66">
        <f t="shared" ref="R6" si="9">Q6*0.01%</f>
        <v>43.197000000000003</v>
      </c>
      <c r="S6" s="66">
        <f t="shared" ref="S6:S36" si="10">R6*90%</f>
        <v>38.877300000000005</v>
      </c>
      <c r="T6" s="56">
        <f t="shared" ref="T6:T36" si="11">R6-S6</f>
        <v>4.3196999999999974</v>
      </c>
      <c r="U6" s="28"/>
      <c r="V6" s="28"/>
      <c r="W6" s="32"/>
      <c r="X6" s="33"/>
      <c r="Y6" s="27"/>
      <c r="Z6" s="27"/>
      <c r="AA6" s="27"/>
      <c r="AB6" s="27"/>
      <c r="AC6" s="27"/>
      <c r="AD6" s="34">
        <f t="shared" ref="AD6" si="12">AC6*7850*0.3%</f>
        <v>0</v>
      </c>
      <c r="AE6" s="31"/>
      <c r="AF6" s="31">
        <f t="shared" ref="AF6" si="13">AA6*AE6</f>
        <v>0</v>
      </c>
      <c r="AG6" s="27"/>
      <c r="AH6" s="31"/>
      <c r="AI6" s="31">
        <f t="shared" ref="AI6" si="14">AF6-AH6</f>
        <v>0</v>
      </c>
      <c r="AJ6" s="31">
        <f t="shared" ref="AJ6" si="15">Q6+AI6</f>
        <v>431970</v>
      </c>
      <c r="AK6" s="27"/>
      <c r="AL6" s="31"/>
      <c r="AM6" s="35"/>
      <c r="AN6" s="68"/>
      <c r="AO6" s="27"/>
    </row>
    <row r="7" spans="1:42" s="38" customFormat="1" ht="23.25" customHeight="1">
      <c r="A7" s="164"/>
      <c r="B7" s="28"/>
      <c r="C7" s="29"/>
      <c r="D7" s="30"/>
      <c r="E7" s="30"/>
      <c r="F7" s="27"/>
      <c r="G7" s="27"/>
      <c r="H7" s="27"/>
      <c r="I7" s="27"/>
      <c r="J7" s="27"/>
      <c r="K7" s="28"/>
      <c r="L7" s="27"/>
      <c r="M7" s="27"/>
      <c r="N7" s="27"/>
      <c r="O7" s="31"/>
      <c r="P7" s="27"/>
      <c r="Q7" s="31"/>
      <c r="R7" s="66">
        <f>SUM(R5:R6)</f>
        <v>80.652000000000001</v>
      </c>
      <c r="S7" s="66">
        <f>SUM(S5:S6)</f>
        <v>72.586800000000011</v>
      </c>
      <c r="T7" s="56">
        <f>SUM(T5:T6)</f>
        <v>8.0651999999999973</v>
      </c>
      <c r="U7" s="28"/>
      <c r="V7" s="28"/>
      <c r="W7" s="32"/>
      <c r="X7" s="33"/>
      <c r="Y7" s="27"/>
      <c r="Z7" s="27"/>
      <c r="AA7" s="27"/>
      <c r="AB7" s="27"/>
      <c r="AC7" s="27"/>
      <c r="AD7" s="34"/>
      <c r="AE7" s="31"/>
      <c r="AF7" s="31"/>
      <c r="AG7" s="27"/>
      <c r="AH7" s="31"/>
      <c r="AI7" s="31"/>
      <c r="AJ7" s="31"/>
      <c r="AK7" s="27"/>
      <c r="AL7" s="31"/>
      <c r="AM7" s="35"/>
      <c r="AN7" s="68"/>
      <c r="AO7" s="27"/>
    </row>
    <row r="8" spans="1:42" s="38" customFormat="1" ht="23.25" customHeight="1">
      <c r="A8" s="162">
        <v>2</v>
      </c>
      <c r="B8" s="28" t="s">
        <v>196</v>
      </c>
      <c r="C8" s="29">
        <v>3470700037251</v>
      </c>
      <c r="D8" s="30" t="s">
        <v>70</v>
      </c>
      <c r="E8" s="30" t="s">
        <v>89</v>
      </c>
      <c r="F8" s="27" t="s">
        <v>43</v>
      </c>
      <c r="G8" s="27">
        <v>1036</v>
      </c>
      <c r="H8" s="27"/>
      <c r="I8" s="27">
        <v>9</v>
      </c>
      <c r="J8" s="27">
        <v>4</v>
      </c>
      <c r="K8" s="28" t="s">
        <v>37</v>
      </c>
      <c r="L8" s="27">
        <v>14</v>
      </c>
      <c r="M8" s="27">
        <v>0</v>
      </c>
      <c r="N8" s="27">
        <v>47</v>
      </c>
      <c r="O8" s="31">
        <f t="shared" ref="O8:O9" si="16">L8*400+M8*100+N8</f>
        <v>5647</v>
      </c>
      <c r="P8" s="27">
        <v>330</v>
      </c>
      <c r="Q8" s="31">
        <f t="shared" ref="Q8:Q9" si="17">O8*P8</f>
        <v>1863510</v>
      </c>
      <c r="R8" s="66">
        <f t="shared" ref="R8:R9" si="18">Q8*0.01%</f>
        <v>186.351</v>
      </c>
      <c r="S8" s="66">
        <f t="shared" si="10"/>
        <v>167.7159</v>
      </c>
      <c r="T8" s="56">
        <f t="shared" si="11"/>
        <v>18.635099999999994</v>
      </c>
      <c r="U8" s="28"/>
      <c r="V8" s="28"/>
      <c r="W8" s="32"/>
      <c r="X8" s="33"/>
      <c r="Y8" s="27"/>
      <c r="Z8" s="27"/>
      <c r="AA8" s="27"/>
      <c r="AB8" s="27"/>
      <c r="AC8" s="27"/>
      <c r="AD8" s="34">
        <f t="shared" ref="AD8:AD36" si="19">AC8*7850*0.3%</f>
        <v>0</v>
      </c>
      <c r="AE8" s="31"/>
      <c r="AF8" s="31">
        <f t="shared" ref="AF8:AF36" si="20">AA8*AE8</f>
        <v>0</v>
      </c>
      <c r="AG8" s="27"/>
      <c r="AH8" s="31"/>
      <c r="AI8" s="31">
        <f t="shared" ref="AI8:AI36" si="21">AF8-AH8</f>
        <v>0</v>
      </c>
      <c r="AJ8" s="31">
        <f t="shared" ref="AJ8:AJ36" si="22">Q8+AI8</f>
        <v>1863510</v>
      </c>
      <c r="AK8" s="27"/>
      <c r="AL8" s="31"/>
      <c r="AM8" s="35"/>
      <c r="AN8" s="68"/>
      <c r="AO8" s="27"/>
    </row>
    <row r="9" spans="1:42" s="38" customFormat="1" ht="23.25" customHeight="1">
      <c r="A9" s="163"/>
      <c r="B9" s="28"/>
      <c r="C9" s="29"/>
      <c r="D9" s="30"/>
      <c r="E9" s="30"/>
      <c r="F9" s="27" t="s">
        <v>43</v>
      </c>
      <c r="G9" s="27">
        <v>1036</v>
      </c>
      <c r="H9" s="27"/>
      <c r="I9" s="27">
        <v>5</v>
      </c>
      <c r="J9" s="27">
        <v>4</v>
      </c>
      <c r="K9" s="28" t="s">
        <v>37</v>
      </c>
      <c r="L9" s="27">
        <v>21</v>
      </c>
      <c r="M9" s="27">
        <v>2</v>
      </c>
      <c r="N9" s="27">
        <v>18</v>
      </c>
      <c r="O9" s="31">
        <f t="shared" si="16"/>
        <v>8618</v>
      </c>
      <c r="P9" s="27">
        <v>330</v>
      </c>
      <c r="Q9" s="31">
        <f t="shared" si="17"/>
        <v>2843940</v>
      </c>
      <c r="R9" s="66">
        <f t="shared" si="18"/>
        <v>284.39400000000001</v>
      </c>
      <c r="S9" s="66">
        <f t="shared" si="10"/>
        <v>255.9546</v>
      </c>
      <c r="T9" s="56">
        <f t="shared" si="11"/>
        <v>28.439400000000006</v>
      </c>
      <c r="U9" s="28"/>
      <c r="V9" s="28"/>
      <c r="W9" s="32"/>
      <c r="X9" s="33"/>
      <c r="Y9" s="27"/>
      <c r="Z9" s="27"/>
      <c r="AA9" s="27"/>
      <c r="AB9" s="27"/>
      <c r="AC9" s="27"/>
      <c r="AD9" s="34">
        <f t="shared" si="19"/>
        <v>0</v>
      </c>
      <c r="AE9" s="31"/>
      <c r="AF9" s="31">
        <f t="shared" si="20"/>
        <v>0</v>
      </c>
      <c r="AG9" s="27"/>
      <c r="AH9" s="31"/>
      <c r="AI9" s="31">
        <f t="shared" si="21"/>
        <v>0</v>
      </c>
      <c r="AJ9" s="31">
        <f t="shared" si="22"/>
        <v>2843940</v>
      </c>
      <c r="AK9" s="27"/>
      <c r="AL9" s="31"/>
      <c r="AM9" s="35"/>
      <c r="AN9" s="68"/>
      <c r="AO9" s="27"/>
    </row>
    <row r="10" spans="1:42" s="38" customFormat="1" ht="23.25" customHeight="1">
      <c r="A10" s="164"/>
      <c r="B10" s="28"/>
      <c r="C10" s="29"/>
      <c r="D10" s="30"/>
      <c r="E10" s="30"/>
      <c r="F10" s="27"/>
      <c r="G10" s="27"/>
      <c r="H10" s="27"/>
      <c r="I10" s="27"/>
      <c r="J10" s="27"/>
      <c r="K10" s="28"/>
      <c r="L10" s="27"/>
      <c r="M10" s="27"/>
      <c r="N10" s="27"/>
      <c r="O10" s="31"/>
      <c r="P10" s="27"/>
      <c r="Q10" s="31"/>
      <c r="R10" s="66">
        <f>SUM(R8:R9)</f>
        <v>470.745</v>
      </c>
      <c r="S10" s="66">
        <f t="shared" si="10"/>
        <v>423.6705</v>
      </c>
      <c r="T10" s="56">
        <f>SUM(T8:T9)</f>
        <v>47.0745</v>
      </c>
      <c r="U10" s="28"/>
      <c r="V10" s="28"/>
      <c r="W10" s="32"/>
      <c r="X10" s="33"/>
      <c r="Y10" s="27"/>
      <c r="Z10" s="27"/>
      <c r="AA10" s="27"/>
      <c r="AB10" s="27"/>
      <c r="AC10" s="27"/>
      <c r="AD10" s="34"/>
      <c r="AE10" s="31"/>
      <c r="AF10" s="31"/>
      <c r="AG10" s="27"/>
      <c r="AH10" s="31"/>
      <c r="AI10" s="31"/>
      <c r="AJ10" s="31"/>
      <c r="AK10" s="27"/>
      <c r="AL10" s="31"/>
      <c r="AM10" s="35"/>
      <c r="AN10" s="68"/>
      <c r="AO10" s="27"/>
    </row>
    <row r="11" spans="1:42" s="38" customFormat="1" ht="23.25" customHeight="1">
      <c r="A11" s="110">
        <v>3</v>
      </c>
      <c r="B11" s="28" t="s">
        <v>197</v>
      </c>
      <c r="C11" s="29">
        <v>3470700037498</v>
      </c>
      <c r="D11" s="30" t="s">
        <v>75</v>
      </c>
      <c r="E11" s="30" t="s">
        <v>89</v>
      </c>
      <c r="F11" s="27" t="s">
        <v>43</v>
      </c>
      <c r="G11" s="27">
        <v>820</v>
      </c>
      <c r="H11" s="27"/>
      <c r="I11" s="27">
        <v>4</v>
      </c>
      <c r="J11" s="27">
        <v>1</v>
      </c>
      <c r="K11" s="28" t="s">
        <v>37</v>
      </c>
      <c r="L11" s="27">
        <v>4</v>
      </c>
      <c r="M11" s="27">
        <v>2</v>
      </c>
      <c r="N11" s="27">
        <v>67</v>
      </c>
      <c r="O11" s="31">
        <f t="shared" ref="O11:O36" si="23">L11*400+M11*100+N11</f>
        <v>1867</v>
      </c>
      <c r="P11" s="27">
        <v>330</v>
      </c>
      <c r="Q11" s="31">
        <f t="shared" ref="Q11:Q36" si="24">O11*P11</f>
        <v>616110</v>
      </c>
      <c r="R11" s="66">
        <f t="shared" ref="R11:R36" si="25">Q11*0.01%</f>
        <v>61.611000000000004</v>
      </c>
      <c r="S11" s="66">
        <f t="shared" si="10"/>
        <v>55.449900000000007</v>
      </c>
      <c r="T11" s="56">
        <f t="shared" si="11"/>
        <v>6.1610999999999976</v>
      </c>
      <c r="U11" s="28"/>
      <c r="V11" s="28"/>
      <c r="W11" s="32"/>
      <c r="X11" s="33"/>
      <c r="Y11" s="27"/>
      <c r="Z11" s="27"/>
      <c r="AA11" s="27"/>
      <c r="AB11" s="27"/>
      <c r="AC11" s="27"/>
      <c r="AD11" s="34">
        <f t="shared" si="19"/>
        <v>0</v>
      </c>
      <c r="AE11" s="31"/>
      <c r="AF11" s="31">
        <f t="shared" si="20"/>
        <v>0</v>
      </c>
      <c r="AG11" s="27"/>
      <c r="AH11" s="31"/>
      <c r="AI11" s="31">
        <f t="shared" si="21"/>
        <v>0</v>
      </c>
      <c r="AJ11" s="31">
        <f t="shared" si="22"/>
        <v>616110</v>
      </c>
      <c r="AK11" s="27"/>
      <c r="AL11" s="31"/>
      <c r="AM11" s="35"/>
      <c r="AN11" s="68"/>
      <c r="AO11" s="27"/>
    </row>
    <row r="12" spans="1:42" s="38" customFormat="1" ht="23.25" customHeight="1">
      <c r="A12" s="111">
        <v>4</v>
      </c>
      <c r="B12" s="28" t="s">
        <v>451</v>
      </c>
      <c r="C12" s="142" t="s">
        <v>452</v>
      </c>
      <c r="D12" s="30" t="s">
        <v>453</v>
      </c>
      <c r="E12" s="30" t="s">
        <v>89</v>
      </c>
      <c r="F12" s="27" t="s">
        <v>43</v>
      </c>
      <c r="G12" s="27">
        <v>3664</v>
      </c>
      <c r="H12" s="27"/>
      <c r="I12" s="27">
        <v>13</v>
      </c>
      <c r="J12" s="27"/>
      <c r="K12" s="28" t="s">
        <v>37</v>
      </c>
      <c r="L12" s="27">
        <v>20</v>
      </c>
      <c r="M12" s="27">
        <v>2</v>
      </c>
      <c r="N12" s="27">
        <v>95</v>
      </c>
      <c r="O12" s="31">
        <f t="shared" ref="O12" si="26">L12*400+M12*100+N12</f>
        <v>8295</v>
      </c>
      <c r="P12" s="27">
        <v>330</v>
      </c>
      <c r="Q12" s="31">
        <f t="shared" ref="Q12" si="27">O12*P12</f>
        <v>2737350</v>
      </c>
      <c r="R12" s="66">
        <f>Q12*0.01%</f>
        <v>273.73500000000001</v>
      </c>
      <c r="S12" s="66">
        <f>R12*90%</f>
        <v>246.36150000000001</v>
      </c>
      <c r="T12" s="67">
        <f>R12-S12</f>
        <v>27.373500000000007</v>
      </c>
      <c r="U12" s="28"/>
      <c r="V12" s="28"/>
      <c r="W12" s="28"/>
      <c r="X12" s="32"/>
      <c r="Y12" s="33"/>
      <c r="Z12" s="27"/>
      <c r="AA12" s="27"/>
      <c r="AB12" s="27"/>
      <c r="AC12" s="27"/>
      <c r="AD12" s="27"/>
      <c r="AE12" s="34">
        <f t="shared" ref="AE12" si="28">AD12*7850*0.3%</f>
        <v>0</v>
      </c>
      <c r="AF12" s="31"/>
      <c r="AG12" s="31">
        <f t="shared" ref="AG12" si="29">AB12*AF12</f>
        <v>0</v>
      </c>
      <c r="AH12" s="27"/>
      <c r="AI12" s="31"/>
      <c r="AJ12" s="31">
        <f t="shared" ref="AJ12" si="30">AG12-AI12</f>
        <v>0</v>
      </c>
      <c r="AK12" s="31">
        <f t="shared" ref="AK12" si="31">Q12+AJ12</f>
        <v>2737350</v>
      </c>
      <c r="AL12" s="27"/>
      <c r="AM12" s="31"/>
      <c r="AN12" s="35"/>
      <c r="AO12" s="68"/>
      <c r="AP12" s="27"/>
    </row>
    <row r="13" spans="1:42" s="38" customFormat="1" ht="23.25" customHeight="1">
      <c r="A13" s="110">
        <v>5</v>
      </c>
      <c r="B13" s="28" t="s">
        <v>198</v>
      </c>
      <c r="C13" s="29">
        <v>3470700041886</v>
      </c>
      <c r="D13" s="30" t="s">
        <v>80</v>
      </c>
      <c r="E13" s="30" t="s">
        <v>104</v>
      </c>
      <c r="F13" s="27" t="s">
        <v>43</v>
      </c>
      <c r="G13" s="27">
        <v>3664</v>
      </c>
      <c r="H13" s="27"/>
      <c r="I13" s="27">
        <v>12</v>
      </c>
      <c r="J13" s="27">
        <v>9</v>
      </c>
      <c r="K13" s="28" t="s">
        <v>37</v>
      </c>
      <c r="L13" s="27">
        <v>19</v>
      </c>
      <c r="M13" s="27">
        <v>2</v>
      </c>
      <c r="N13" s="27">
        <v>43</v>
      </c>
      <c r="O13" s="31">
        <f t="shared" si="23"/>
        <v>7843</v>
      </c>
      <c r="P13" s="27">
        <v>330</v>
      </c>
      <c r="Q13" s="31">
        <f t="shared" si="24"/>
        <v>2588190</v>
      </c>
      <c r="R13" s="66">
        <f t="shared" si="25"/>
        <v>258.81900000000002</v>
      </c>
      <c r="S13" s="66">
        <f t="shared" si="10"/>
        <v>232.93710000000002</v>
      </c>
      <c r="T13" s="56">
        <v>26</v>
      </c>
      <c r="U13" s="28"/>
      <c r="V13" s="28"/>
      <c r="W13" s="32"/>
      <c r="X13" s="33"/>
      <c r="Y13" s="27"/>
      <c r="Z13" s="27"/>
      <c r="AA13" s="27"/>
      <c r="AB13" s="27"/>
      <c r="AC13" s="27"/>
      <c r="AD13" s="34">
        <f t="shared" si="19"/>
        <v>0</v>
      </c>
      <c r="AE13" s="31"/>
      <c r="AF13" s="31">
        <f t="shared" si="20"/>
        <v>0</v>
      </c>
      <c r="AG13" s="27"/>
      <c r="AH13" s="31"/>
      <c r="AI13" s="31">
        <f t="shared" si="21"/>
        <v>0</v>
      </c>
      <c r="AJ13" s="31">
        <f t="shared" si="22"/>
        <v>2588190</v>
      </c>
      <c r="AK13" s="27"/>
      <c r="AL13" s="31"/>
      <c r="AM13" s="35"/>
      <c r="AN13" s="68"/>
      <c r="AO13" s="27"/>
    </row>
    <row r="14" spans="1:42" s="38" customFormat="1" ht="24" customHeight="1">
      <c r="A14" s="110">
        <v>6</v>
      </c>
      <c r="B14" s="28" t="s">
        <v>450</v>
      </c>
      <c r="C14" s="29">
        <v>3470700042017</v>
      </c>
      <c r="D14" s="30" t="s">
        <v>80</v>
      </c>
      <c r="E14" s="30" t="s">
        <v>104</v>
      </c>
      <c r="F14" s="27" t="s">
        <v>43</v>
      </c>
      <c r="G14" s="27">
        <v>829</v>
      </c>
      <c r="H14" s="27"/>
      <c r="I14" s="27">
        <v>36</v>
      </c>
      <c r="J14" s="27">
        <v>4</v>
      </c>
      <c r="K14" s="28" t="s">
        <v>37</v>
      </c>
      <c r="L14" s="27">
        <v>10</v>
      </c>
      <c r="M14" s="27">
        <v>0</v>
      </c>
      <c r="N14" s="27">
        <v>0</v>
      </c>
      <c r="O14" s="31">
        <f t="shared" si="23"/>
        <v>4000</v>
      </c>
      <c r="P14" s="27">
        <v>330</v>
      </c>
      <c r="Q14" s="31">
        <f t="shared" si="24"/>
        <v>1320000</v>
      </c>
      <c r="R14" s="66">
        <f t="shared" si="25"/>
        <v>132</v>
      </c>
      <c r="S14" s="66">
        <f t="shared" si="10"/>
        <v>118.8</v>
      </c>
      <c r="T14" s="56">
        <v>13</v>
      </c>
      <c r="U14" s="28"/>
      <c r="V14" s="28"/>
      <c r="W14" s="32"/>
      <c r="X14" s="33"/>
      <c r="Y14" s="27"/>
      <c r="Z14" s="27"/>
      <c r="AA14" s="27"/>
      <c r="AB14" s="27"/>
      <c r="AC14" s="27"/>
      <c r="AD14" s="34">
        <f t="shared" si="19"/>
        <v>0</v>
      </c>
      <c r="AE14" s="31"/>
      <c r="AF14" s="31">
        <f t="shared" si="20"/>
        <v>0</v>
      </c>
      <c r="AG14" s="27"/>
      <c r="AH14" s="31"/>
      <c r="AI14" s="31">
        <f t="shared" si="21"/>
        <v>0</v>
      </c>
      <c r="AJ14" s="31">
        <f t="shared" si="22"/>
        <v>1320000</v>
      </c>
      <c r="AK14" s="27"/>
      <c r="AL14" s="31"/>
      <c r="AM14" s="35"/>
      <c r="AN14" s="68"/>
      <c r="AO14" s="27"/>
    </row>
    <row r="15" spans="1:42" s="38" customFormat="1" ht="23.25" customHeight="1">
      <c r="A15" s="110">
        <v>7</v>
      </c>
      <c r="B15" s="28" t="s">
        <v>199</v>
      </c>
      <c r="C15" s="29">
        <v>3470700041984</v>
      </c>
      <c r="D15" s="30" t="s">
        <v>79</v>
      </c>
      <c r="E15" s="30" t="s">
        <v>104</v>
      </c>
      <c r="F15" s="27" t="s">
        <v>43</v>
      </c>
      <c r="G15" s="27">
        <v>827</v>
      </c>
      <c r="H15" s="27"/>
      <c r="I15" s="27">
        <v>1</v>
      </c>
      <c r="J15" s="27">
        <v>4</v>
      </c>
      <c r="K15" s="28" t="s">
        <v>37</v>
      </c>
      <c r="L15" s="27">
        <v>28</v>
      </c>
      <c r="M15" s="27">
        <v>1</v>
      </c>
      <c r="N15" s="27">
        <v>0</v>
      </c>
      <c r="O15" s="31">
        <f t="shared" si="23"/>
        <v>11300</v>
      </c>
      <c r="P15" s="27">
        <v>330</v>
      </c>
      <c r="Q15" s="31">
        <f t="shared" si="24"/>
        <v>3729000</v>
      </c>
      <c r="R15" s="66">
        <f t="shared" si="25"/>
        <v>372.90000000000003</v>
      </c>
      <c r="S15" s="66">
        <f t="shared" si="10"/>
        <v>335.61</v>
      </c>
      <c r="T15" s="56">
        <v>37</v>
      </c>
      <c r="U15" s="28"/>
      <c r="V15" s="28"/>
      <c r="W15" s="32"/>
      <c r="X15" s="33"/>
      <c r="Y15" s="27"/>
      <c r="Z15" s="27"/>
      <c r="AA15" s="27"/>
      <c r="AB15" s="27"/>
      <c r="AC15" s="27"/>
      <c r="AD15" s="34">
        <f t="shared" si="19"/>
        <v>0</v>
      </c>
      <c r="AE15" s="31"/>
      <c r="AF15" s="31">
        <f t="shared" si="20"/>
        <v>0</v>
      </c>
      <c r="AG15" s="27"/>
      <c r="AH15" s="31"/>
      <c r="AI15" s="31">
        <f t="shared" si="21"/>
        <v>0</v>
      </c>
      <c r="AJ15" s="31">
        <f t="shared" si="22"/>
        <v>3729000</v>
      </c>
      <c r="AK15" s="27"/>
      <c r="AL15" s="31"/>
      <c r="AM15" s="35"/>
      <c r="AN15" s="68"/>
      <c r="AO15" s="27"/>
    </row>
    <row r="16" spans="1:42" s="38" customFormat="1" ht="23.25" customHeight="1">
      <c r="A16" s="110">
        <v>8</v>
      </c>
      <c r="B16" s="28" t="s">
        <v>200</v>
      </c>
      <c r="C16" s="29">
        <v>3470700041991</v>
      </c>
      <c r="D16" s="30" t="s">
        <v>80</v>
      </c>
      <c r="E16" s="30" t="s">
        <v>104</v>
      </c>
      <c r="F16" s="27" t="s">
        <v>43</v>
      </c>
      <c r="G16" s="27">
        <v>829</v>
      </c>
      <c r="H16" s="27"/>
      <c r="I16" s="27">
        <v>34</v>
      </c>
      <c r="J16" s="27">
        <v>4</v>
      </c>
      <c r="K16" s="28" t="s">
        <v>37</v>
      </c>
      <c r="L16" s="27">
        <v>10</v>
      </c>
      <c r="M16" s="27">
        <v>0</v>
      </c>
      <c r="N16" s="27">
        <v>0</v>
      </c>
      <c r="O16" s="31">
        <f t="shared" si="23"/>
        <v>4000</v>
      </c>
      <c r="P16" s="27">
        <v>330</v>
      </c>
      <c r="Q16" s="31">
        <f t="shared" si="24"/>
        <v>1320000</v>
      </c>
      <c r="R16" s="66">
        <f t="shared" si="25"/>
        <v>132</v>
      </c>
      <c r="S16" s="66">
        <f t="shared" si="10"/>
        <v>118.8</v>
      </c>
      <c r="T16" s="56">
        <v>13</v>
      </c>
      <c r="U16" s="28"/>
      <c r="V16" s="28"/>
      <c r="W16" s="32"/>
      <c r="X16" s="33"/>
      <c r="Y16" s="27"/>
      <c r="Z16" s="27"/>
      <c r="AA16" s="27"/>
      <c r="AB16" s="27"/>
      <c r="AC16" s="27"/>
      <c r="AD16" s="34">
        <f t="shared" si="19"/>
        <v>0</v>
      </c>
      <c r="AE16" s="31"/>
      <c r="AF16" s="31">
        <f t="shared" si="20"/>
        <v>0</v>
      </c>
      <c r="AG16" s="27"/>
      <c r="AH16" s="31"/>
      <c r="AI16" s="31">
        <f t="shared" si="21"/>
        <v>0</v>
      </c>
      <c r="AJ16" s="31">
        <f t="shared" si="22"/>
        <v>1320000</v>
      </c>
      <c r="AK16" s="27"/>
      <c r="AL16" s="31"/>
      <c r="AM16" s="35"/>
      <c r="AN16" s="68"/>
      <c r="AO16" s="27"/>
    </row>
    <row r="17" spans="1:41" s="38" customFormat="1" ht="23.25" customHeight="1">
      <c r="A17" s="110">
        <v>9</v>
      </c>
      <c r="B17" s="28" t="s">
        <v>201</v>
      </c>
      <c r="C17" s="29">
        <v>3470700042238</v>
      </c>
      <c r="D17" s="30" t="s">
        <v>87</v>
      </c>
      <c r="E17" s="30" t="s">
        <v>104</v>
      </c>
      <c r="F17" s="27" t="s">
        <v>43</v>
      </c>
      <c r="G17" s="27">
        <v>827</v>
      </c>
      <c r="H17" s="27"/>
      <c r="I17" s="27">
        <v>11</v>
      </c>
      <c r="J17" s="27">
        <v>4</v>
      </c>
      <c r="K17" s="28" t="s">
        <v>37</v>
      </c>
      <c r="L17" s="27">
        <v>5</v>
      </c>
      <c r="M17" s="27">
        <v>3</v>
      </c>
      <c r="N17" s="27">
        <v>40</v>
      </c>
      <c r="O17" s="31">
        <f t="shared" si="23"/>
        <v>2340</v>
      </c>
      <c r="P17" s="27">
        <v>330</v>
      </c>
      <c r="Q17" s="31">
        <f t="shared" si="24"/>
        <v>772200</v>
      </c>
      <c r="R17" s="66">
        <f t="shared" si="25"/>
        <v>77.22</v>
      </c>
      <c r="S17" s="66">
        <f t="shared" si="10"/>
        <v>69.498000000000005</v>
      </c>
      <c r="T17" s="56">
        <v>8</v>
      </c>
      <c r="U17" s="28"/>
      <c r="V17" s="28"/>
      <c r="W17" s="32"/>
      <c r="X17" s="33"/>
      <c r="Y17" s="27"/>
      <c r="Z17" s="27"/>
      <c r="AA17" s="27"/>
      <c r="AB17" s="27"/>
      <c r="AC17" s="27"/>
      <c r="AD17" s="34">
        <f t="shared" si="19"/>
        <v>0</v>
      </c>
      <c r="AE17" s="31"/>
      <c r="AF17" s="31">
        <f t="shared" si="20"/>
        <v>0</v>
      </c>
      <c r="AG17" s="27"/>
      <c r="AH17" s="31"/>
      <c r="AI17" s="31">
        <f t="shared" si="21"/>
        <v>0</v>
      </c>
      <c r="AJ17" s="31">
        <f t="shared" si="22"/>
        <v>772200</v>
      </c>
      <c r="AK17" s="27"/>
      <c r="AL17" s="31"/>
      <c r="AM17" s="35"/>
      <c r="AN17" s="68"/>
      <c r="AO17" s="27"/>
    </row>
    <row r="18" spans="1:41" s="38" customFormat="1" ht="23.25" customHeight="1">
      <c r="A18" s="110">
        <v>10</v>
      </c>
      <c r="B18" s="28" t="s">
        <v>202</v>
      </c>
      <c r="C18" s="29">
        <v>3470700039831</v>
      </c>
      <c r="D18" s="30" t="s">
        <v>89</v>
      </c>
      <c r="E18" s="30" t="s">
        <v>104</v>
      </c>
      <c r="F18" s="27" t="s">
        <v>43</v>
      </c>
      <c r="G18" s="27">
        <v>3672</v>
      </c>
      <c r="H18" s="27"/>
      <c r="I18" s="27">
        <v>2</v>
      </c>
      <c r="J18" s="27">
        <v>9</v>
      </c>
      <c r="K18" s="28" t="s">
        <v>37</v>
      </c>
      <c r="L18" s="27">
        <v>26</v>
      </c>
      <c r="M18" s="27">
        <v>1</v>
      </c>
      <c r="N18" s="27">
        <v>28</v>
      </c>
      <c r="O18" s="31">
        <f t="shared" si="23"/>
        <v>10528</v>
      </c>
      <c r="P18" s="27">
        <v>350</v>
      </c>
      <c r="Q18" s="31">
        <f t="shared" si="24"/>
        <v>3684800</v>
      </c>
      <c r="R18" s="66">
        <f t="shared" si="25"/>
        <v>368.48</v>
      </c>
      <c r="S18" s="66">
        <f t="shared" si="10"/>
        <v>331.63200000000001</v>
      </c>
      <c r="T18" s="56">
        <f t="shared" si="11"/>
        <v>36.848000000000013</v>
      </c>
      <c r="U18" s="28"/>
      <c r="V18" s="28"/>
      <c r="W18" s="32"/>
      <c r="X18" s="33"/>
      <c r="Y18" s="27"/>
      <c r="Z18" s="27"/>
      <c r="AA18" s="27"/>
      <c r="AB18" s="27"/>
      <c r="AC18" s="27"/>
      <c r="AD18" s="34">
        <f t="shared" si="19"/>
        <v>0</v>
      </c>
      <c r="AE18" s="31"/>
      <c r="AF18" s="31">
        <f t="shared" si="20"/>
        <v>0</v>
      </c>
      <c r="AG18" s="27"/>
      <c r="AH18" s="31"/>
      <c r="AI18" s="31">
        <f t="shared" si="21"/>
        <v>0</v>
      </c>
      <c r="AJ18" s="31">
        <f t="shared" si="22"/>
        <v>3684800</v>
      </c>
      <c r="AK18" s="27"/>
      <c r="AL18" s="31"/>
      <c r="AM18" s="35"/>
      <c r="AN18" s="68"/>
      <c r="AO18" s="27"/>
    </row>
    <row r="19" spans="1:41" s="38" customFormat="1" ht="23.25" customHeight="1">
      <c r="A19" s="110">
        <v>11</v>
      </c>
      <c r="B19" s="28" t="s">
        <v>203</v>
      </c>
      <c r="C19" s="29">
        <v>3470700040324</v>
      </c>
      <c r="D19" s="30" t="s">
        <v>71</v>
      </c>
      <c r="E19" s="30" t="s">
        <v>104</v>
      </c>
      <c r="F19" s="27" t="s">
        <v>43</v>
      </c>
      <c r="G19" s="27">
        <v>4252</v>
      </c>
      <c r="H19" s="27"/>
      <c r="I19" s="27">
        <v>16</v>
      </c>
      <c r="J19" s="27">
        <v>2</v>
      </c>
      <c r="K19" s="28" t="s">
        <v>37</v>
      </c>
      <c r="L19" s="27">
        <v>4</v>
      </c>
      <c r="M19" s="27">
        <v>2</v>
      </c>
      <c r="N19" s="27">
        <v>92</v>
      </c>
      <c r="O19" s="31">
        <f>L19*400+M19*100+N19</f>
        <v>1892</v>
      </c>
      <c r="P19" s="27">
        <v>350</v>
      </c>
      <c r="Q19" s="31">
        <f t="shared" si="24"/>
        <v>662200</v>
      </c>
      <c r="R19" s="66">
        <f t="shared" si="25"/>
        <v>66.22</v>
      </c>
      <c r="S19" s="66">
        <f t="shared" si="10"/>
        <v>59.597999999999999</v>
      </c>
      <c r="T19" s="56">
        <v>7</v>
      </c>
      <c r="U19" s="28"/>
      <c r="V19" s="28"/>
      <c r="W19" s="32"/>
      <c r="X19" s="33"/>
      <c r="Y19" s="27"/>
      <c r="Z19" s="27"/>
      <c r="AA19" s="27"/>
      <c r="AB19" s="27"/>
      <c r="AC19" s="27"/>
      <c r="AD19" s="34">
        <f t="shared" si="19"/>
        <v>0</v>
      </c>
      <c r="AE19" s="31"/>
      <c r="AF19" s="31">
        <f t="shared" si="20"/>
        <v>0</v>
      </c>
      <c r="AG19" s="27"/>
      <c r="AH19" s="31"/>
      <c r="AI19" s="31">
        <f t="shared" si="21"/>
        <v>0</v>
      </c>
      <c r="AJ19" s="31">
        <f t="shared" si="22"/>
        <v>662200</v>
      </c>
      <c r="AK19" s="27"/>
      <c r="AL19" s="31"/>
      <c r="AM19" s="35"/>
      <c r="AN19" s="68"/>
      <c r="AO19" s="27"/>
    </row>
    <row r="20" spans="1:41" s="38" customFormat="1" ht="23.25" customHeight="1">
      <c r="A20" s="110">
        <v>12</v>
      </c>
      <c r="B20" s="28" t="s">
        <v>204</v>
      </c>
      <c r="C20" s="29">
        <v>3470700042246</v>
      </c>
      <c r="D20" s="30" t="s">
        <v>81</v>
      </c>
      <c r="E20" s="30" t="s">
        <v>104</v>
      </c>
      <c r="F20" s="27" t="s">
        <v>43</v>
      </c>
      <c r="G20" s="27">
        <v>3665</v>
      </c>
      <c r="H20" s="27"/>
      <c r="I20" s="27">
        <v>6</v>
      </c>
      <c r="J20" s="27">
        <v>5</v>
      </c>
      <c r="K20" s="28" t="s">
        <v>37</v>
      </c>
      <c r="L20" s="27">
        <v>19</v>
      </c>
      <c r="M20" s="27">
        <v>1</v>
      </c>
      <c r="N20" s="27">
        <v>0</v>
      </c>
      <c r="O20" s="31">
        <f t="shared" si="23"/>
        <v>7700</v>
      </c>
      <c r="P20" s="27">
        <v>350</v>
      </c>
      <c r="Q20" s="31">
        <f t="shared" si="24"/>
        <v>2695000</v>
      </c>
      <c r="R20" s="66">
        <f t="shared" si="25"/>
        <v>269.5</v>
      </c>
      <c r="S20" s="66">
        <f t="shared" si="10"/>
        <v>242.55</v>
      </c>
      <c r="T20" s="56">
        <v>27</v>
      </c>
      <c r="U20" s="28"/>
      <c r="V20" s="28"/>
      <c r="W20" s="32"/>
      <c r="X20" s="33"/>
      <c r="Y20" s="27"/>
      <c r="Z20" s="27"/>
      <c r="AA20" s="27"/>
      <c r="AB20" s="27"/>
      <c r="AC20" s="27"/>
      <c r="AD20" s="34">
        <f t="shared" si="19"/>
        <v>0</v>
      </c>
      <c r="AE20" s="31"/>
      <c r="AF20" s="31">
        <f t="shared" si="20"/>
        <v>0</v>
      </c>
      <c r="AG20" s="27"/>
      <c r="AH20" s="31"/>
      <c r="AI20" s="31">
        <f t="shared" si="21"/>
        <v>0</v>
      </c>
      <c r="AJ20" s="31">
        <f t="shared" si="22"/>
        <v>2695000</v>
      </c>
      <c r="AK20" s="27"/>
      <c r="AL20" s="31"/>
      <c r="AM20" s="35"/>
      <c r="AN20" s="68"/>
      <c r="AO20" s="27"/>
    </row>
    <row r="21" spans="1:41" s="38" customFormat="1" ht="23.25" customHeight="1">
      <c r="A21" s="110">
        <v>13</v>
      </c>
      <c r="B21" s="28" t="s">
        <v>205</v>
      </c>
      <c r="C21" s="29">
        <v>3470700040308</v>
      </c>
      <c r="D21" s="30" t="s">
        <v>71</v>
      </c>
      <c r="E21" s="30" t="s">
        <v>104</v>
      </c>
      <c r="F21" s="27" t="s">
        <v>43</v>
      </c>
      <c r="G21" s="27">
        <v>829</v>
      </c>
      <c r="H21" s="27"/>
      <c r="I21" s="27">
        <v>30</v>
      </c>
      <c r="J21" s="27">
        <v>4</v>
      </c>
      <c r="K21" s="28" t="s">
        <v>37</v>
      </c>
      <c r="L21" s="27">
        <v>23</v>
      </c>
      <c r="M21" s="27">
        <v>0</v>
      </c>
      <c r="N21" s="27">
        <v>0</v>
      </c>
      <c r="O21" s="31">
        <f t="shared" si="23"/>
        <v>9200</v>
      </c>
      <c r="P21" s="27">
        <v>330</v>
      </c>
      <c r="Q21" s="31">
        <f t="shared" si="24"/>
        <v>3036000</v>
      </c>
      <c r="R21" s="66">
        <f t="shared" si="25"/>
        <v>303.60000000000002</v>
      </c>
      <c r="S21" s="66">
        <f t="shared" si="10"/>
        <v>273.24</v>
      </c>
      <c r="T21" s="56">
        <v>30</v>
      </c>
      <c r="U21" s="28"/>
      <c r="V21" s="28"/>
      <c r="W21" s="32"/>
      <c r="X21" s="33"/>
      <c r="Y21" s="27"/>
      <c r="Z21" s="27"/>
      <c r="AA21" s="27"/>
      <c r="AB21" s="27"/>
      <c r="AC21" s="27"/>
      <c r="AD21" s="34">
        <f t="shared" si="19"/>
        <v>0</v>
      </c>
      <c r="AE21" s="31"/>
      <c r="AF21" s="31">
        <f t="shared" si="20"/>
        <v>0</v>
      </c>
      <c r="AG21" s="27"/>
      <c r="AH21" s="31"/>
      <c r="AI21" s="31">
        <f t="shared" si="21"/>
        <v>0</v>
      </c>
      <c r="AJ21" s="31">
        <f t="shared" si="22"/>
        <v>3036000</v>
      </c>
      <c r="AK21" s="27"/>
      <c r="AL21" s="31"/>
      <c r="AM21" s="35"/>
      <c r="AN21" s="68"/>
      <c r="AO21" s="27"/>
    </row>
    <row r="22" spans="1:41" s="38" customFormat="1" ht="23.25" customHeight="1">
      <c r="A22" s="110">
        <v>14</v>
      </c>
      <c r="B22" s="28" t="s">
        <v>206</v>
      </c>
      <c r="C22" s="29">
        <v>3470700042050</v>
      </c>
      <c r="D22" s="30" t="s">
        <v>72</v>
      </c>
      <c r="E22" s="30" t="s">
        <v>104</v>
      </c>
      <c r="F22" s="27" t="s">
        <v>43</v>
      </c>
      <c r="G22" s="27">
        <v>829</v>
      </c>
      <c r="H22" s="27"/>
      <c r="I22" s="27">
        <v>27</v>
      </c>
      <c r="J22" s="27">
        <v>4</v>
      </c>
      <c r="K22" s="28" t="s">
        <v>37</v>
      </c>
      <c r="L22" s="27">
        <v>44</v>
      </c>
      <c r="M22" s="27">
        <v>2</v>
      </c>
      <c r="N22" s="27">
        <v>72</v>
      </c>
      <c r="O22" s="31">
        <f t="shared" si="23"/>
        <v>17872</v>
      </c>
      <c r="P22" s="27">
        <v>330</v>
      </c>
      <c r="Q22" s="31">
        <f t="shared" si="24"/>
        <v>5897760</v>
      </c>
      <c r="R22" s="66">
        <f t="shared" si="25"/>
        <v>589.77600000000007</v>
      </c>
      <c r="S22" s="66">
        <f t="shared" si="10"/>
        <v>530.79840000000013</v>
      </c>
      <c r="T22" s="56">
        <v>59</v>
      </c>
      <c r="U22" s="28"/>
      <c r="V22" s="28"/>
      <c r="W22" s="32"/>
      <c r="X22" s="33"/>
      <c r="Y22" s="27"/>
      <c r="Z22" s="27"/>
      <c r="AA22" s="27"/>
      <c r="AB22" s="27"/>
      <c r="AC22" s="27"/>
      <c r="AD22" s="34">
        <f t="shared" si="19"/>
        <v>0</v>
      </c>
      <c r="AE22" s="31"/>
      <c r="AF22" s="31">
        <f t="shared" si="20"/>
        <v>0</v>
      </c>
      <c r="AG22" s="27"/>
      <c r="AH22" s="31"/>
      <c r="AI22" s="31">
        <f t="shared" si="21"/>
        <v>0</v>
      </c>
      <c r="AJ22" s="31">
        <f t="shared" si="22"/>
        <v>5897760</v>
      </c>
      <c r="AK22" s="27"/>
      <c r="AL22" s="31"/>
      <c r="AM22" s="35"/>
      <c r="AN22" s="68"/>
      <c r="AO22" s="27"/>
    </row>
    <row r="23" spans="1:41" s="38" customFormat="1" ht="23.25" customHeight="1">
      <c r="A23" s="110">
        <v>15</v>
      </c>
      <c r="B23" s="28" t="s">
        <v>207</v>
      </c>
      <c r="C23" s="29">
        <v>3470700042220</v>
      </c>
      <c r="D23" s="30" t="s">
        <v>88</v>
      </c>
      <c r="E23" s="30" t="s">
        <v>104</v>
      </c>
      <c r="F23" s="27" t="s">
        <v>43</v>
      </c>
      <c r="G23" s="27">
        <v>827</v>
      </c>
      <c r="H23" s="27"/>
      <c r="I23" s="27">
        <v>10</v>
      </c>
      <c r="J23" s="27">
        <v>4</v>
      </c>
      <c r="K23" s="28" t="s">
        <v>37</v>
      </c>
      <c r="L23" s="27">
        <v>5</v>
      </c>
      <c r="M23" s="27">
        <v>3</v>
      </c>
      <c r="N23" s="27">
        <v>40</v>
      </c>
      <c r="O23" s="31">
        <f t="shared" si="23"/>
        <v>2340</v>
      </c>
      <c r="P23" s="27">
        <v>330</v>
      </c>
      <c r="Q23" s="31">
        <f t="shared" si="24"/>
        <v>772200</v>
      </c>
      <c r="R23" s="66">
        <f t="shared" si="25"/>
        <v>77.22</v>
      </c>
      <c r="S23" s="66">
        <f t="shared" si="10"/>
        <v>69.498000000000005</v>
      </c>
      <c r="T23" s="56">
        <v>8</v>
      </c>
      <c r="U23" s="28"/>
      <c r="V23" s="28"/>
      <c r="W23" s="32"/>
      <c r="X23" s="33"/>
      <c r="Y23" s="27"/>
      <c r="Z23" s="27"/>
      <c r="AA23" s="27"/>
      <c r="AB23" s="27"/>
      <c r="AC23" s="27"/>
      <c r="AD23" s="34">
        <f t="shared" si="19"/>
        <v>0</v>
      </c>
      <c r="AE23" s="31"/>
      <c r="AF23" s="31">
        <f t="shared" si="20"/>
        <v>0</v>
      </c>
      <c r="AG23" s="27"/>
      <c r="AH23" s="31"/>
      <c r="AI23" s="31">
        <f t="shared" si="21"/>
        <v>0</v>
      </c>
      <c r="AJ23" s="31">
        <f t="shared" si="22"/>
        <v>772200</v>
      </c>
      <c r="AK23" s="27"/>
      <c r="AL23" s="31"/>
      <c r="AM23" s="35"/>
      <c r="AN23" s="68"/>
      <c r="AO23" s="27"/>
    </row>
    <row r="24" spans="1:41" s="38" customFormat="1" ht="23.25" customHeight="1">
      <c r="A24" s="110">
        <v>16</v>
      </c>
      <c r="B24" s="28" t="s">
        <v>90</v>
      </c>
      <c r="C24" s="29">
        <v>3470700041983</v>
      </c>
      <c r="D24" s="30" t="s">
        <v>86</v>
      </c>
      <c r="E24" s="30" t="s">
        <v>104</v>
      </c>
      <c r="F24" s="27" t="s">
        <v>43</v>
      </c>
      <c r="G24" s="27">
        <v>829</v>
      </c>
      <c r="H24" s="27"/>
      <c r="I24" s="27">
        <v>33</v>
      </c>
      <c r="J24" s="27">
        <v>4</v>
      </c>
      <c r="K24" s="28" t="s">
        <v>37</v>
      </c>
      <c r="L24" s="27">
        <v>10</v>
      </c>
      <c r="M24" s="27">
        <v>0</v>
      </c>
      <c r="N24" s="27">
        <v>0</v>
      </c>
      <c r="O24" s="31">
        <f t="shared" si="23"/>
        <v>4000</v>
      </c>
      <c r="P24" s="27">
        <v>330</v>
      </c>
      <c r="Q24" s="31">
        <f t="shared" si="24"/>
        <v>1320000</v>
      </c>
      <c r="R24" s="66">
        <f t="shared" si="25"/>
        <v>132</v>
      </c>
      <c r="S24" s="66">
        <f t="shared" si="10"/>
        <v>118.8</v>
      </c>
      <c r="T24" s="56">
        <v>13</v>
      </c>
      <c r="U24" s="28"/>
      <c r="V24" s="28"/>
      <c r="W24" s="32"/>
      <c r="X24" s="33"/>
      <c r="Y24" s="27"/>
      <c r="Z24" s="27"/>
      <c r="AA24" s="27"/>
      <c r="AB24" s="27"/>
      <c r="AC24" s="27"/>
      <c r="AD24" s="34">
        <f t="shared" si="19"/>
        <v>0</v>
      </c>
      <c r="AE24" s="31"/>
      <c r="AF24" s="31">
        <f t="shared" si="20"/>
        <v>0</v>
      </c>
      <c r="AG24" s="27"/>
      <c r="AH24" s="31"/>
      <c r="AI24" s="31">
        <f t="shared" si="21"/>
        <v>0</v>
      </c>
      <c r="AJ24" s="31">
        <f t="shared" si="22"/>
        <v>1320000</v>
      </c>
      <c r="AK24" s="27"/>
      <c r="AL24" s="31"/>
      <c r="AM24" s="35"/>
      <c r="AN24" s="68"/>
      <c r="AO24" s="27"/>
    </row>
    <row r="25" spans="1:41" s="38" customFormat="1" ht="23.25" customHeight="1">
      <c r="A25" s="110">
        <v>17</v>
      </c>
      <c r="B25" s="28" t="s">
        <v>208</v>
      </c>
      <c r="C25" s="29">
        <v>3470700042203</v>
      </c>
      <c r="D25" s="30" t="s">
        <v>81</v>
      </c>
      <c r="E25" s="30" t="s">
        <v>104</v>
      </c>
      <c r="F25" s="27" t="s">
        <v>43</v>
      </c>
      <c r="G25" s="27">
        <v>829</v>
      </c>
      <c r="H25" s="27"/>
      <c r="I25" s="27">
        <v>2</v>
      </c>
      <c r="J25" s="27">
        <v>4</v>
      </c>
      <c r="K25" s="28" t="s">
        <v>37</v>
      </c>
      <c r="L25" s="27">
        <v>30</v>
      </c>
      <c r="M25" s="27">
        <v>2</v>
      </c>
      <c r="N25" s="27">
        <v>91</v>
      </c>
      <c r="O25" s="31">
        <f t="shared" si="23"/>
        <v>12291</v>
      </c>
      <c r="P25" s="27">
        <v>330</v>
      </c>
      <c r="Q25" s="31">
        <f t="shared" si="24"/>
        <v>4056030</v>
      </c>
      <c r="R25" s="66">
        <f t="shared" si="25"/>
        <v>405.60300000000001</v>
      </c>
      <c r="S25" s="66">
        <f t="shared" si="10"/>
        <v>365.04270000000002</v>
      </c>
      <c r="T25" s="56">
        <v>41</v>
      </c>
      <c r="U25" s="28"/>
      <c r="V25" s="28"/>
      <c r="W25" s="32"/>
      <c r="X25" s="33"/>
      <c r="Y25" s="27"/>
      <c r="Z25" s="27"/>
      <c r="AA25" s="27"/>
      <c r="AB25" s="27"/>
      <c r="AC25" s="27"/>
      <c r="AD25" s="34">
        <f t="shared" si="19"/>
        <v>0</v>
      </c>
      <c r="AE25" s="31"/>
      <c r="AF25" s="31">
        <f t="shared" si="20"/>
        <v>0</v>
      </c>
      <c r="AG25" s="27"/>
      <c r="AH25" s="31"/>
      <c r="AI25" s="31">
        <f t="shared" si="21"/>
        <v>0</v>
      </c>
      <c r="AJ25" s="31">
        <f t="shared" si="22"/>
        <v>4056030</v>
      </c>
      <c r="AK25" s="27"/>
      <c r="AL25" s="31"/>
      <c r="AM25" s="35"/>
      <c r="AN25" s="68"/>
      <c r="AO25" s="27"/>
    </row>
    <row r="26" spans="1:41" s="38" customFormat="1" ht="23.25" customHeight="1">
      <c r="A26" s="110">
        <v>18</v>
      </c>
      <c r="B26" s="28" t="s">
        <v>209</v>
      </c>
      <c r="C26" s="29">
        <v>3470700041975</v>
      </c>
      <c r="D26" s="30" t="s">
        <v>80</v>
      </c>
      <c r="E26" s="30" t="s">
        <v>104</v>
      </c>
      <c r="F26" s="27" t="s">
        <v>43</v>
      </c>
      <c r="G26" s="27">
        <v>829</v>
      </c>
      <c r="H26" s="27"/>
      <c r="I26" s="27">
        <v>29</v>
      </c>
      <c r="J26" s="27">
        <v>4</v>
      </c>
      <c r="K26" s="28" t="s">
        <v>37</v>
      </c>
      <c r="L26" s="27">
        <v>16</v>
      </c>
      <c r="M26" s="27">
        <v>1</v>
      </c>
      <c r="N26" s="27">
        <v>20</v>
      </c>
      <c r="O26" s="31">
        <f t="shared" si="23"/>
        <v>6520</v>
      </c>
      <c r="P26" s="27">
        <v>330</v>
      </c>
      <c r="Q26" s="31">
        <f t="shared" si="24"/>
        <v>2151600</v>
      </c>
      <c r="R26" s="66">
        <f t="shared" si="25"/>
        <v>215.16</v>
      </c>
      <c r="S26" s="66">
        <f t="shared" si="10"/>
        <v>193.64400000000001</v>
      </c>
      <c r="T26" s="56">
        <f t="shared" si="11"/>
        <v>21.515999999999991</v>
      </c>
      <c r="U26" s="28"/>
      <c r="V26" s="28"/>
      <c r="W26" s="32"/>
      <c r="X26" s="33"/>
      <c r="Y26" s="27"/>
      <c r="Z26" s="27"/>
      <c r="AA26" s="27"/>
      <c r="AB26" s="27"/>
      <c r="AC26" s="27"/>
      <c r="AD26" s="34">
        <f t="shared" si="19"/>
        <v>0</v>
      </c>
      <c r="AE26" s="31"/>
      <c r="AF26" s="31">
        <f t="shared" si="20"/>
        <v>0</v>
      </c>
      <c r="AG26" s="27"/>
      <c r="AH26" s="31"/>
      <c r="AI26" s="31">
        <f t="shared" si="21"/>
        <v>0</v>
      </c>
      <c r="AJ26" s="31">
        <f t="shared" si="22"/>
        <v>2151600</v>
      </c>
      <c r="AK26" s="27"/>
      <c r="AL26" s="31"/>
      <c r="AM26" s="35"/>
      <c r="AN26" s="68"/>
      <c r="AO26" s="27"/>
    </row>
    <row r="27" spans="1:41" s="38" customFormat="1" ht="23.25" customHeight="1">
      <c r="A27" s="110">
        <v>19</v>
      </c>
      <c r="B27" s="28" t="s">
        <v>210</v>
      </c>
      <c r="C27" s="29">
        <v>3470700042009</v>
      </c>
      <c r="D27" s="30" t="s">
        <v>80</v>
      </c>
      <c r="E27" s="30" t="s">
        <v>104</v>
      </c>
      <c r="F27" s="27" t="s">
        <v>43</v>
      </c>
      <c r="G27" s="27">
        <v>829</v>
      </c>
      <c r="H27" s="27"/>
      <c r="I27" s="27">
        <v>35</v>
      </c>
      <c r="J27" s="27">
        <v>4</v>
      </c>
      <c r="K27" s="28" t="s">
        <v>37</v>
      </c>
      <c r="L27" s="27">
        <v>10</v>
      </c>
      <c r="M27" s="27">
        <v>0</v>
      </c>
      <c r="N27" s="27">
        <v>0</v>
      </c>
      <c r="O27" s="31">
        <f t="shared" si="23"/>
        <v>4000</v>
      </c>
      <c r="P27" s="27">
        <v>330</v>
      </c>
      <c r="Q27" s="31">
        <f t="shared" si="24"/>
        <v>1320000</v>
      </c>
      <c r="R27" s="66">
        <f t="shared" si="25"/>
        <v>132</v>
      </c>
      <c r="S27" s="66">
        <f t="shared" si="10"/>
        <v>118.8</v>
      </c>
      <c r="T27" s="56">
        <v>13</v>
      </c>
      <c r="U27" s="28"/>
      <c r="V27" s="28"/>
      <c r="W27" s="32"/>
      <c r="X27" s="33"/>
      <c r="Y27" s="27"/>
      <c r="Z27" s="27"/>
      <c r="AA27" s="27"/>
      <c r="AB27" s="27"/>
      <c r="AC27" s="27"/>
      <c r="AD27" s="34">
        <f t="shared" si="19"/>
        <v>0</v>
      </c>
      <c r="AE27" s="31"/>
      <c r="AF27" s="31">
        <f t="shared" si="20"/>
        <v>0</v>
      </c>
      <c r="AG27" s="27"/>
      <c r="AH27" s="31"/>
      <c r="AI27" s="31">
        <f t="shared" si="21"/>
        <v>0</v>
      </c>
      <c r="AJ27" s="31">
        <f t="shared" si="22"/>
        <v>1320000</v>
      </c>
      <c r="AK27" s="27"/>
      <c r="AL27" s="31"/>
      <c r="AM27" s="35"/>
      <c r="AN27" s="68"/>
      <c r="AO27" s="27"/>
    </row>
    <row r="28" spans="1:41" s="38" customFormat="1" ht="23.25" customHeight="1">
      <c r="A28" s="110">
        <v>20</v>
      </c>
      <c r="B28" s="28" t="s">
        <v>487</v>
      </c>
      <c r="C28" s="29">
        <v>3470700042025</v>
      </c>
      <c r="D28" s="30" t="s">
        <v>485</v>
      </c>
      <c r="E28" s="30" t="s">
        <v>104</v>
      </c>
      <c r="F28" s="27" t="s">
        <v>43</v>
      </c>
      <c r="G28" s="27">
        <v>829</v>
      </c>
      <c r="H28" s="27"/>
      <c r="I28" s="27">
        <v>28</v>
      </c>
      <c r="J28" s="27">
        <v>4</v>
      </c>
      <c r="K28" s="28" t="s">
        <v>37</v>
      </c>
      <c r="L28" s="27">
        <v>26</v>
      </c>
      <c r="M28" s="27">
        <v>0</v>
      </c>
      <c r="N28" s="27">
        <v>60</v>
      </c>
      <c r="O28" s="31">
        <f t="shared" si="23"/>
        <v>10460</v>
      </c>
      <c r="P28" s="27">
        <v>330</v>
      </c>
      <c r="Q28" s="31">
        <f t="shared" si="24"/>
        <v>3451800</v>
      </c>
      <c r="R28" s="66">
        <f t="shared" si="25"/>
        <v>345.18</v>
      </c>
      <c r="S28" s="66">
        <f t="shared" si="10"/>
        <v>310.66200000000003</v>
      </c>
      <c r="T28" s="56">
        <v>35</v>
      </c>
      <c r="U28" s="28"/>
      <c r="V28" s="28"/>
      <c r="W28" s="32"/>
      <c r="X28" s="33"/>
      <c r="Y28" s="27"/>
      <c r="Z28" s="27"/>
      <c r="AA28" s="27"/>
      <c r="AB28" s="27"/>
      <c r="AC28" s="27"/>
      <c r="AD28" s="34">
        <f t="shared" si="19"/>
        <v>0</v>
      </c>
      <c r="AE28" s="31"/>
      <c r="AF28" s="31">
        <f t="shared" si="20"/>
        <v>0</v>
      </c>
      <c r="AG28" s="27"/>
      <c r="AH28" s="31"/>
      <c r="AI28" s="31">
        <f t="shared" si="21"/>
        <v>0</v>
      </c>
      <c r="AJ28" s="31">
        <f t="shared" si="22"/>
        <v>3451800</v>
      </c>
      <c r="AK28" s="27"/>
      <c r="AL28" s="31"/>
      <c r="AM28" s="35"/>
      <c r="AN28" s="68"/>
      <c r="AO28" s="27" t="s">
        <v>486</v>
      </c>
    </row>
    <row r="29" spans="1:41" s="38" customFormat="1" ht="23.25" customHeight="1">
      <c r="A29" s="110">
        <v>21</v>
      </c>
      <c r="B29" s="28" t="s">
        <v>211</v>
      </c>
      <c r="C29" s="29">
        <v>3470700042271</v>
      </c>
      <c r="D29" s="30" t="s">
        <v>81</v>
      </c>
      <c r="E29" s="30" t="s">
        <v>104</v>
      </c>
      <c r="F29" s="27" t="s">
        <v>43</v>
      </c>
      <c r="G29" s="27">
        <v>827</v>
      </c>
      <c r="H29" s="27"/>
      <c r="I29" s="27">
        <v>15</v>
      </c>
      <c r="J29" s="27">
        <v>4</v>
      </c>
      <c r="K29" s="28" t="s">
        <v>37</v>
      </c>
      <c r="L29" s="27">
        <v>5</v>
      </c>
      <c r="M29" s="27">
        <v>3</v>
      </c>
      <c r="N29" s="27">
        <v>44</v>
      </c>
      <c r="O29" s="31">
        <f t="shared" si="23"/>
        <v>2344</v>
      </c>
      <c r="P29" s="27">
        <v>330</v>
      </c>
      <c r="Q29" s="31">
        <f t="shared" si="24"/>
        <v>773520</v>
      </c>
      <c r="R29" s="66">
        <f t="shared" si="25"/>
        <v>77.352000000000004</v>
      </c>
      <c r="S29" s="66">
        <f t="shared" si="10"/>
        <v>69.616800000000012</v>
      </c>
      <c r="T29" s="56">
        <v>8</v>
      </c>
      <c r="U29" s="28"/>
      <c r="V29" s="28"/>
      <c r="W29" s="32"/>
      <c r="X29" s="33"/>
      <c r="Y29" s="27"/>
      <c r="Z29" s="27"/>
      <c r="AA29" s="27"/>
      <c r="AB29" s="27"/>
      <c r="AC29" s="27"/>
      <c r="AD29" s="34">
        <f t="shared" si="19"/>
        <v>0</v>
      </c>
      <c r="AE29" s="31"/>
      <c r="AF29" s="31">
        <f t="shared" si="20"/>
        <v>0</v>
      </c>
      <c r="AG29" s="27"/>
      <c r="AH29" s="31"/>
      <c r="AI29" s="31">
        <f t="shared" si="21"/>
        <v>0</v>
      </c>
      <c r="AJ29" s="31">
        <f t="shared" si="22"/>
        <v>773520</v>
      </c>
      <c r="AK29" s="27"/>
      <c r="AL29" s="31"/>
      <c r="AM29" s="35"/>
      <c r="AN29" s="68"/>
      <c r="AO29" s="27"/>
    </row>
    <row r="30" spans="1:41" s="38" customFormat="1" ht="23.25" customHeight="1">
      <c r="A30" s="110">
        <v>22</v>
      </c>
      <c r="B30" s="28" t="s">
        <v>334</v>
      </c>
      <c r="C30" s="29">
        <v>3470700042211</v>
      </c>
      <c r="D30" s="30" t="s">
        <v>335</v>
      </c>
      <c r="E30" s="30" t="s">
        <v>104</v>
      </c>
      <c r="F30" s="27" t="s">
        <v>43</v>
      </c>
      <c r="G30" s="27">
        <v>287</v>
      </c>
      <c r="H30" s="27"/>
      <c r="I30" s="27">
        <v>7</v>
      </c>
      <c r="J30" s="27">
        <v>4</v>
      </c>
      <c r="K30" s="28" t="s">
        <v>37</v>
      </c>
      <c r="L30" s="27">
        <v>5</v>
      </c>
      <c r="M30" s="27">
        <v>3</v>
      </c>
      <c r="N30" s="27">
        <v>40</v>
      </c>
      <c r="O30" s="31">
        <f t="shared" ref="O30" si="32">L30*400+M30*100+N30</f>
        <v>2340</v>
      </c>
      <c r="P30" s="27">
        <v>330</v>
      </c>
      <c r="Q30" s="31">
        <f t="shared" ref="Q30" si="33">O30*P30</f>
        <v>772200</v>
      </c>
      <c r="R30" s="66">
        <f t="shared" ref="R30" si="34">Q30*0.01%</f>
        <v>77.22</v>
      </c>
      <c r="S30" s="66">
        <f>R30*90%</f>
        <v>69.498000000000005</v>
      </c>
      <c r="T30" s="56">
        <v>8</v>
      </c>
      <c r="U30" s="28"/>
      <c r="V30" s="28"/>
      <c r="W30" s="32"/>
      <c r="X30" s="33"/>
      <c r="Y30" s="27"/>
      <c r="Z30" s="27"/>
      <c r="AA30" s="27"/>
      <c r="AB30" s="27"/>
      <c r="AC30" s="27"/>
      <c r="AD30" s="34">
        <f t="shared" ref="AD30" si="35">AC30*7850*0.3%</f>
        <v>0</v>
      </c>
      <c r="AE30" s="31"/>
      <c r="AF30" s="31">
        <f t="shared" ref="AF30" si="36">AA30*AE30</f>
        <v>0</v>
      </c>
      <c r="AG30" s="27"/>
      <c r="AH30" s="31"/>
      <c r="AI30" s="31">
        <f t="shared" ref="AI30" si="37">AF30-AH30</f>
        <v>0</v>
      </c>
      <c r="AJ30" s="31">
        <f t="shared" ref="AJ30" si="38">Q30+AI30</f>
        <v>772200</v>
      </c>
      <c r="AK30" s="27"/>
      <c r="AL30" s="31"/>
      <c r="AM30" s="35"/>
      <c r="AN30" s="68"/>
      <c r="AO30" s="27"/>
    </row>
    <row r="31" spans="1:41" s="38" customFormat="1" ht="23.25" customHeight="1">
      <c r="A31" s="110">
        <v>23</v>
      </c>
      <c r="B31" s="28" t="s">
        <v>454</v>
      </c>
      <c r="C31" s="141" t="s">
        <v>447</v>
      </c>
      <c r="D31" s="30" t="s">
        <v>448</v>
      </c>
      <c r="E31" s="30" t="s">
        <v>97</v>
      </c>
      <c r="F31" s="27" t="s">
        <v>43</v>
      </c>
      <c r="G31" s="27" t="s">
        <v>432</v>
      </c>
      <c r="H31" s="27"/>
      <c r="I31" s="27">
        <v>34</v>
      </c>
      <c r="J31" s="27">
        <v>3</v>
      </c>
      <c r="K31" s="28" t="s">
        <v>37</v>
      </c>
      <c r="L31" s="27">
        <v>38</v>
      </c>
      <c r="M31" s="27">
        <v>0</v>
      </c>
      <c r="N31" s="27">
        <v>70</v>
      </c>
      <c r="O31" s="31">
        <f>L31*400+M31*100+N31</f>
        <v>15270</v>
      </c>
      <c r="P31" s="27">
        <v>330</v>
      </c>
      <c r="Q31" s="31">
        <f>O31*P31</f>
        <v>5039100</v>
      </c>
      <c r="R31" s="66">
        <f>Q31*0.01%</f>
        <v>503.91</v>
      </c>
      <c r="S31" s="66">
        <f>R31*90%</f>
        <v>453.51900000000001</v>
      </c>
      <c r="T31" s="56">
        <f>R31-S31</f>
        <v>50.39100000000002</v>
      </c>
      <c r="U31" s="28"/>
      <c r="V31" s="28"/>
      <c r="W31" s="32"/>
      <c r="X31" s="33"/>
      <c r="Y31" s="27"/>
      <c r="Z31" s="27"/>
      <c r="AA31" s="27"/>
      <c r="AB31" s="27"/>
      <c r="AC31" s="27"/>
      <c r="AD31" s="34">
        <f>AC31*7850*0.3%</f>
        <v>0</v>
      </c>
      <c r="AE31" s="31"/>
      <c r="AF31" s="31">
        <f>AA31*AE31</f>
        <v>0</v>
      </c>
      <c r="AG31" s="27"/>
      <c r="AH31" s="31"/>
      <c r="AI31" s="31">
        <f>AF31-AH31</f>
        <v>0</v>
      </c>
      <c r="AJ31" s="31">
        <f>Q31+AI31</f>
        <v>5039100</v>
      </c>
      <c r="AK31" s="27"/>
      <c r="AL31" s="31"/>
      <c r="AM31" s="35"/>
      <c r="AN31" s="68"/>
      <c r="AO31" s="27"/>
    </row>
    <row r="32" spans="1:41" s="38" customFormat="1" ht="23.25" customHeight="1">
      <c r="A32" s="110">
        <v>24</v>
      </c>
      <c r="B32" s="28" t="s">
        <v>384</v>
      </c>
      <c r="C32" s="29">
        <v>3470700044851</v>
      </c>
      <c r="D32" s="30" t="s">
        <v>385</v>
      </c>
      <c r="E32" s="30" t="s">
        <v>96</v>
      </c>
      <c r="F32" s="27" t="s">
        <v>43</v>
      </c>
      <c r="G32" s="27">
        <v>6294</v>
      </c>
      <c r="H32" s="27"/>
      <c r="I32" s="27">
        <v>51</v>
      </c>
      <c r="J32" s="27">
        <v>4</v>
      </c>
      <c r="K32" s="28" t="s">
        <v>37</v>
      </c>
      <c r="L32" s="103" t="s">
        <v>386</v>
      </c>
      <c r="M32" s="103" t="s">
        <v>376</v>
      </c>
      <c r="N32" s="103" t="s">
        <v>61</v>
      </c>
      <c r="O32" s="104">
        <f>L32*400+M32*100+N32</f>
        <v>2876</v>
      </c>
      <c r="P32" s="105">
        <v>330</v>
      </c>
      <c r="Q32" s="104">
        <f>O32*P32</f>
        <v>949080</v>
      </c>
      <c r="R32" s="106">
        <f>Q32*0.01%</f>
        <v>94.908000000000001</v>
      </c>
      <c r="S32" s="106">
        <f>R32*90%</f>
        <v>85.417200000000008</v>
      </c>
      <c r="T32" s="107">
        <f t="shared" ref="T32" si="39">R32-S32</f>
        <v>9.490799999999993</v>
      </c>
      <c r="U32" s="28"/>
      <c r="V32" s="28"/>
      <c r="W32" s="32"/>
      <c r="X32" s="33"/>
      <c r="Y32" s="27"/>
      <c r="Z32" s="27"/>
      <c r="AA32" s="27"/>
      <c r="AB32" s="27"/>
      <c r="AC32" s="27"/>
      <c r="AD32" s="34">
        <f>AC32*7850*0.3%</f>
        <v>0</v>
      </c>
      <c r="AE32" s="31"/>
      <c r="AF32" s="31">
        <f>AA32*AE32</f>
        <v>0</v>
      </c>
      <c r="AG32" s="27"/>
      <c r="AH32" s="31"/>
      <c r="AI32" s="31">
        <f>AF32-AH32</f>
        <v>0</v>
      </c>
      <c r="AJ32" s="31">
        <f>Q32+AI32</f>
        <v>949080</v>
      </c>
      <c r="AK32" s="27"/>
      <c r="AL32" s="31"/>
      <c r="AM32" s="35"/>
      <c r="AN32" s="68"/>
      <c r="AO32" s="27"/>
    </row>
    <row r="33" spans="1:41" s="38" customFormat="1" ht="23.25" customHeight="1" thickBot="1">
      <c r="A33" s="110">
        <v>25</v>
      </c>
      <c r="B33" s="28" t="s">
        <v>344</v>
      </c>
      <c r="C33" s="139" t="s">
        <v>345</v>
      </c>
      <c r="D33" s="30" t="s">
        <v>100</v>
      </c>
      <c r="E33" s="30" t="s">
        <v>160</v>
      </c>
      <c r="F33" s="27" t="s">
        <v>43</v>
      </c>
      <c r="G33" s="27">
        <v>829</v>
      </c>
      <c r="H33" s="27"/>
      <c r="I33" s="27">
        <v>37</v>
      </c>
      <c r="J33" s="27">
        <v>4</v>
      </c>
      <c r="K33" s="28" t="s">
        <v>37</v>
      </c>
      <c r="L33" s="27">
        <v>31</v>
      </c>
      <c r="M33" s="27">
        <v>3</v>
      </c>
      <c r="N33" s="27">
        <v>59</v>
      </c>
      <c r="O33" s="31">
        <f>L33*400+M33*100+N33</f>
        <v>12759</v>
      </c>
      <c r="P33" s="27">
        <v>330</v>
      </c>
      <c r="Q33" s="31">
        <f>O33*P33</f>
        <v>4210470</v>
      </c>
      <c r="R33" s="66">
        <f>Q33*0.01%</f>
        <v>421.04700000000003</v>
      </c>
      <c r="S33" s="66">
        <f>R33*90%</f>
        <v>378.94230000000005</v>
      </c>
      <c r="T33" s="56">
        <f>R33-S33</f>
        <v>42.10469999999998</v>
      </c>
      <c r="U33" s="28"/>
      <c r="V33" s="28"/>
      <c r="W33" s="32"/>
      <c r="X33" s="33"/>
      <c r="Y33" s="27"/>
      <c r="Z33" s="27"/>
      <c r="AA33" s="27"/>
      <c r="AB33" s="27"/>
      <c r="AC33" s="27"/>
      <c r="AD33" s="34">
        <f>AC33*7850*0.3%</f>
        <v>0</v>
      </c>
      <c r="AE33" s="31"/>
      <c r="AF33" s="31">
        <f>AA33*AE33</f>
        <v>0</v>
      </c>
      <c r="AG33" s="27"/>
      <c r="AH33" s="31"/>
      <c r="AI33" s="31">
        <f>AF33-AH33</f>
        <v>0</v>
      </c>
      <c r="AJ33" s="31">
        <f>Q33+AI33</f>
        <v>4210470</v>
      </c>
      <c r="AK33" s="27"/>
      <c r="AL33" s="31"/>
      <c r="AM33" s="35"/>
      <c r="AN33" s="68"/>
      <c r="AO33" s="27"/>
    </row>
    <row r="34" spans="1:41" s="38" customFormat="1" ht="23.25" customHeight="1" thickBot="1">
      <c r="A34" s="110">
        <v>26</v>
      </c>
      <c r="B34" s="28" t="s">
        <v>350</v>
      </c>
      <c r="C34" s="139" t="s">
        <v>351</v>
      </c>
      <c r="D34" s="30" t="s">
        <v>100</v>
      </c>
      <c r="E34" s="30" t="s">
        <v>160</v>
      </c>
      <c r="F34" s="27" t="s">
        <v>43</v>
      </c>
      <c r="G34" s="27">
        <v>289</v>
      </c>
      <c r="H34" s="27"/>
      <c r="I34" s="27">
        <v>38</v>
      </c>
      <c r="J34" s="27">
        <v>4</v>
      </c>
      <c r="K34" s="28" t="s">
        <v>37</v>
      </c>
      <c r="L34" s="27">
        <v>23</v>
      </c>
      <c r="M34" s="27">
        <v>0</v>
      </c>
      <c r="N34" s="27">
        <v>0</v>
      </c>
      <c r="O34" s="31">
        <f t="shared" ref="O34" si="40">L34*400+M34*100+N34</f>
        <v>9200</v>
      </c>
      <c r="P34" s="27">
        <v>330</v>
      </c>
      <c r="Q34" s="31">
        <f t="shared" ref="Q34" si="41">O34*P34</f>
        <v>3036000</v>
      </c>
      <c r="R34" s="66">
        <f t="shared" ref="R34" si="42">Q34*0.01%</f>
        <v>303.60000000000002</v>
      </c>
      <c r="S34" s="66">
        <f t="shared" ref="S34" si="43">R34*90%</f>
        <v>273.24</v>
      </c>
      <c r="T34" s="56">
        <f t="shared" ref="T34" si="44">R34-S34</f>
        <v>30.360000000000014</v>
      </c>
      <c r="U34" s="28"/>
      <c r="V34" s="28"/>
      <c r="W34" s="32"/>
      <c r="X34" s="33"/>
      <c r="Y34" s="27"/>
      <c r="Z34" s="27"/>
      <c r="AA34" s="27"/>
      <c r="AB34" s="27"/>
      <c r="AC34" s="27"/>
      <c r="AD34" s="34">
        <f t="shared" ref="AD34" si="45">AC34*7850*0.3%</f>
        <v>0</v>
      </c>
      <c r="AE34" s="31"/>
      <c r="AF34" s="31">
        <f t="shared" ref="AF34" si="46">AA34*AE34</f>
        <v>0</v>
      </c>
      <c r="AG34" s="27"/>
      <c r="AH34" s="31"/>
      <c r="AI34" s="31">
        <f t="shared" ref="AI34" si="47">AF34-AH34</f>
        <v>0</v>
      </c>
      <c r="AJ34" s="31">
        <f t="shared" ref="AJ34" si="48">Q34+AI34</f>
        <v>3036000</v>
      </c>
      <c r="AK34" s="27"/>
      <c r="AL34" s="31"/>
      <c r="AM34" s="35"/>
      <c r="AN34" s="68"/>
      <c r="AO34" s="27"/>
    </row>
    <row r="35" spans="1:41" s="38" customFormat="1" ht="23.25" customHeight="1">
      <c r="A35" s="110">
        <v>27</v>
      </c>
      <c r="B35" s="28" t="s">
        <v>212</v>
      </c>
      <c r="C35" s="29">
        <v>3470700059246</v>
      </c>
      <c r="D35" s="30" t="s">
        <v>72</v>
      </c>
      <c r="E35" s="30" t="s">
        <v>124</v>
      </c>
      <c r="F35" s="27" t="s">
        <v>43</v>
      </c>
      <c r="G35" s="27" t="s">
        <v>91</v>
      </c>
      <c r="H35" s="27"/>
      <c r="I35" s="27">
        <v>168</v>
      </c>
      <c r="J35" s="27">
        <v>2</v>
      </c>
      <c r="K35" s="28" t="s">
        <v>37</v>
      </c>
      <c r="L35" s="27">
        <v>2</v>
      </c>
      <c r="M35" s="27">
        <v>3</v>
      </c>
      <c r="N35" s="27">
        <v>65</v>
      </c>
      <c r="O35" s="31">
        <f t="shared" si="23"/>
        <v>1165</v>
      </c>
      <c r="P35" s="27">
        <v>350</v>
      </c>
      <c r="Q35" s="31">
        <f t="shared" si="24"/>
        <v>407750</v>
      </c>
      <c r="R35" s="66">
        <f t="shared" si="25"/>
        <v>40.774999999999999</v>
      </c>
      <c r="S35" s="66">
        <f t="shared" si="10"/>
        <v>36.697499999999998</v>
      </c>
      <c r="T35" s="56">
        <f t="shared" si="11"/>
        <v>4.0775000000000006</v>
      </c>
      <c r="U35" s="28"/>
      <c r="V35" s="28"/>
      <c r="W35" s="32"/>
      <c r="X35" s="33"/>
      <c r="Y35" s="27"/>
      <c r="Z35" s="27"/>
      <c r="AA35" s="27"/>
      <c r="AB35" s="27"/>
      <c r="AC35" s="27"/>
      <c r="AD35" s="34">
        <f t="shared" si="19"/>
        <v>0</v>
      </c>
      <c r="AE35" s="31"/>
      <c r="AF35" s="31">
        <f t="shared" si="20"/>
        <v>0</v>
      </c>
      <c r="AG35" s="27"/>
      <c r="AH35" s="31"/>
      <c r="AI35" s="31">
        <f t="shared" si="21"/>
        <v>0</v>
      </c>
      <c r="AJ35" s="31">
        <f t="shared" si="22"/>
        <v>407750</v>
      </c>
      <c r="AK35" s="27"/>
      <c r="AL35" s="31"/>
      <c r="AM35" s="35"/>
      <c r="AN35" s="68"/>
      <c r="AO35" s="27"/>
    </row>
    <row r="36" spans="1:41" s="38" customFormat="1" ht="23.25" customHeight="1">
      <c r="A36" s="110">
        <v>28</v>
      </c>
      <c r="B36" s="28" t="s">
        <v>213</v>
      </c>
      <c r="C36" s="29">
        <v>3470700054287</v>
      </c>
      <c r="D36" s="30" t="s">
        <v>71</v>
      </c>
      <c r="E36" s="30" t="s">
        <v>386</v>
      </c>
      <c r="F36" s="27" t="s">
        <v>43</v>
      </c>
      <c r="G36" s="27" t="s">
        <v>92</v>
      </c>
      <c r="H36" s="27"/>
      <c r="I36" s="27">
        <v>53</v>
      </c>
      <c r="J36" s="27">
        <v>4</v>
      </c>
      <c r="K36" s="28" t="s">
        <v>37</v>
      </c>
      <c r="L36" s="27">
        <v>7</v>
      </c>
      <c r="M36" s="27">
        <v>1</v>
      </c>
      <c r="N36" s="27">
        <v>1</v>
      </c>
      <c r="O36" s="31">
        <f t="shared" si="23"/>
        <v>2901</v>
      </c>
      <c r="P36" s="27">
        <v>330</v>
      </c>
      <c r="Q36" s="31">
        <f t="shared" si="24"/>
        <v>957330</v>
      </c>
      <c r="R36" s="66">
        <f t="shared" si="25"/>
        <v>95.733000000000004</v>
      </c>
      <c r="S36" s="66">
        <f t="shared" si="10"/>
        <v>86.159700000000001</v>
      </c>
      <c r="T36" s="56">
        <f t="shared" si="11"/>
        <v>9.5733000000000033</v>
      </c>
      <c r="U36" s="28"/>
      <c r="V36" s="28"/>
      <c r="W36" s="32"/>
      <c r="X36" s="33"/>
      <c r="Y36" s="27"/>
      <c r="Z36" s="27"/>
      <c r="AA36" s="27"/>
      <c r="AB36" s="27"/>
      <c r="AC36" s="27"/>
      <c r="AD36" s="34">
        <f t="shared" si="19"/>
        <v>0</v>
      </c>
      <c r="AE36" s="31"/>
      <c r="AF36" s="31">
        <f t="shared" si="20"/>
        <v>0</v>
      </c>
      <c r="AG36" s="27"/>
      <c r="AH36" s="31"/>
      <c r="AI36" s="31">
        <f t="shared" si="21"/>
        <v>0</v>
      </c>
      <c r="AJ36" s="31">
        <f t="shared" si="22"/>
        <v>957330</v>
      </c>
      <c r="AK36" s="27"/>
      <c r="AL36" s="31"/>
      <c r="AM36" s="35"/>
      <c r="AN36" s="68"/>
      <c r="AO36" s="27"/>
    </row>
    <row r="37" spans="1:41" s="38" customFormat="1" ht="23.25" customHeight="1" thickBot="1">
      <c r="A37" s="110">
        <v>813</v>
      </c>
      <c r="B37" s="28" t="s">
        <v>500</v>
      </c>
      <c r="C37" s="139" t="s">
        <v>383</v>
      </c>
      <c r="D37" s="30" t="s">
        <v>195</v>
      </c>
      <c r="E37" s="30" t="s">
        <v>386</v>
      </c>
      <c r="F37" s="27" t="s">
        <v>43</v>
      </c>
      <c r="G37" s="27">
        <v>813</v>
      </c>
      <c r="H37" s="27"/>
      <c r="I37" s="27">
        <v>21</v>
      </c>
      <c r="J37" s="27">
        <v>7</v>
      </c>
      <c r="K37" s="28" t="s">
        <v>37</v>
      </c>
      <c r="L37" s="27">
        <v>20</v>
      </c>
      <c r="M37" s="27">
        <v>0</v>
      </c>
      <c r="N37" s="27">
        <v>28</v>
      </c>
      <c r="O37" s="31">
        <f t="shared" ref="O37" si="49">L37*400+M37*100+N37</f>
        <v>8028</v>
      </c>
      <c r="P37" s="27">
        <v>330</v>
      </c>
      <c r="Q37" s="31">
        <f t="shared" ref="Q37" si="50">O37*P37</f>
        <v>2649240</v>
      </c>
      <c r="R37" s="66">
        <f t="shared" ref="R37" si="51">Q37*0.01%</f>
        <v>264.92400000000004</v>
      </c>
      <c r="S37" s="66">
        <f t="shared" ref="S37" si="52">R37*90%</f>
        <v>238.43160000000003</v>
      </c>
      <c r="T37" s="56">
        <v>27</v>
      </c>
      <c r="U37" s="28"/>
      <c r="V37" s="28"/>
      <c r="W37" s="32"/>
      <c r="X37" s="33"/>
      <c r="Y37" s="27"/>
      <c r="Z37" s="27"/>
      <c r="AA37" s="27"/>
      <c r="AB37" s="27"/>
      <c r="AC37" s="27"/>
      <c r="AD37" s="34">
        <f t="shared" ref="AD37" si="53">AC37*7850*0.3%</f>
        <v>0</v>
      </c>
      <c r="AE37" s="31"/>
      <c r="AF37" s="31">
        <f t="shared" ref="AF37" si="54">AA37*AE37</f>
        <v>0</v>
      </c>
      <c r="AG37" s="27"/>
      <c r="AH37" s="31"/>
      <c r="AI37" s="31">
        <f t="shared" ref="AI37" si="55">AF37-AH37</f>
        <v>0</v>
      </c>
      <c r="AJ37" s="31">
        <f t="shared" ref="AJ37" si="56">Q37+AI37</f>
        <v>2649240</v>
      </c>
      <c r="AK37" s="27"/>
      <c r="AL37" s="31"/>
      <c r="AM37" s="35"/>
      <c r="AN37" s="68"/>
      <c r="AO37" s="27"/>
    </row>
    <row r="38" spans="1:41" s="38" customFormat="1" ht="23.25" customHeight="1">
      <c r="A38" s="162">
        <v>30</v>
      </c>
      <c r="B38" s="28" t="s">
        <v>449</v>
      </c>
      <c r="C38" s="29">
        <v>3470300096373</v>
      </c>
      <c r="D38" s="30" t="s">
        <v>48</v>
      </c>
      <c r="E38" s="30" t="s">
        <v>95</v>
      </c>
      <c r="F38" s="27" t="s">
        <v>43</v>
      </c>
      <c r="G38" s="27">
        <v>630</v>
      </c>
      <c r="H38" s="27"/>
      <c r="I38" s="27">
        <v>21</v>
      </c>
      <c r="J38" s="27">
        <v>11</v>
      </c>
      <c r="K38" s="28" t="s">
        <v>37</v>
      </c>
      <c r="L38" s="103" t="s">
        <v>160</v>
      </c>
      <c r="M38" s="103" t="s">
        <v>376</v>
      </c>
      <c r="N38" s="103" t="s">
        <v>395</v>
      </c>
      <c r="O38" s="104">
        <f t="shared" ref="O38:O39" si="57">L38*400+M38*100+N38</f>
        <v>2081</v>
      </c>
      <c r="P38" s="105">
        <v>330</v>
      </c>
      <c r="Q38" s="104">
        <f t="shared" ref="Q38:Q39" si="58">O38*P38</f>
        <v>686730</v>
      </c>
      <c r="R38" s="106">
        <f t="shared" ref="R38:R40" si="59">Q38*0.01%</f>
        <v>68.673000000000002</v>
      </c>
      <c r="S38" s="106">
        <f t="shared" ref="S38:S40" si="60">R38*90%</f>
        <v>61.805700000000002</v>
      </c>
      <c r="T38" s="107">
        <f t="shared" ref="T38:T40" si="61">R38-S38</f>
        <v>6.8673000000000002</v>
      </c>
      <c r="U38" s="28"/>
      <c r="V38" s="28"/>
      <c r="W38" s="32"/>
      <c r="X38" s="33"/>
      <c r="Y38" s="27"/>
      <c r="Z38" s="27"/>
      <c r="AA38" s="27"/>
      <c r="AB38" s="27"/>
      <c r="AC38" s="27"/>
      <c r="AD38" s="34">
        <f t="shared" ref="AD38:AD40" si="62">AC38*7850*0.3%</f>
        <v>0</v>
      </c>
      <c r="AE38" s="31"/>
      <c r="AF38" s="31">
        <f t="shared" ref="AF38:AF40" si="63">AA38*AE38</f>
        <v>0</v>
      </c>
      <c r="AG38" s="27"/>
      <c r="AH38" s="31"/>
      <c r="AI38" s="31">
        <f t="shared" ref="AI38:AI40" si="64">AF38-AH38</f>
        <v>0</v>
      </c>
      <c r="AJ38" s="31">
        <f t="shared" ref="AJ38:AJ40" si="65">Q38+AI38</f>
        <v>686730</v>
      </c>
      <c r="AK38" s="27"/>
      <c r="AL38" s="31"/>
      <c r="AM38" s="35"/>
      <c r="AN38" s="68"/>
      <c r="AO38" s="27"/>
    </row>
    <row r="39" spans="1:41" s="38" customFormat="1" ht="23.25" customHeight="1">
      <c r="A39" s="163"/>
      <c r="B39" s="28"/>
      <c r="C39" s="29"/>
      <c r="D39" s="30"/>
      <c r="E39" s="30"/>
      <c r="F39" s="27" t="s">
        <v>43</v>
      </c>
      <c r="G39" s="27">
        <v>3879</v>
      </c>
      <c r="H39" s="27"/>
      <c r="I39" s="27">
        <v>16</v>
      </c>
      <c r="J39" s="27">
        <v>4</v>
      </c>
      <c r="K39" s="28" t="s">
        <v>37</v>
      </c>
      <c r="L39" s="103" t="s">
        <v>104</v>
      </c>
      <c r="M39" s="103" t="s">
        <v>104</v>
      </c>
      <c r="N39" s="103" t="s">
        <v>56</v>
      </c>
      <c r="O39" s="104">
        <f t="shared" si="57"/>
        <v>1009</v>
      </c>
      <c r="P39" s="105">
        <v>330</v>
      </c>
      <c r="Q39" s="104">
        <f t="shared" si="58"/>
        <v>332970</v>
      </c>
      <c r="R39" s="106">
        <f t="shared" si="59"/>
        <v>33.297000000000004</v>
      </c>
      <c r="S39" s="106">
        <f t="shared" si="60"/>
        <v>29.967300000000005</v>
      </c>
      <c r="T39" s="107">
        <f t="shared" si="61"/>
        <v>3.329699999999999</v>
      </c>
      <c r="U39" s="28"/>
      <c r="V39" s="28"/>
      <c r="W39" s="32"/>
      <c r="X39" s="33"/>
      <c r="Y39" s="27"/>
      <c r="Z39" s="27"/>
      <c r="AA39" s="27"/>
      <c r="AB39" s="27"/>
      <c r="AC39" s="27"/>
      <c r="AD39" s="34">
        <f t="shared" si="62"/>
        <v>0</v>
      </c>
      <c r="AE39" s="31"/>
      <c r="AF39" s="31">
        <f t="shared" si="63"/>
        <v>0</v>
      </c>
      <c r="AG39" s="27"/>
      <c r="AH39" s="31"/>
      <c r="AI39" s="31">
        <f t="shared" si="64"/>
        <v>0</v>
      </c>
      <c r="AJ39" s="31">
        <f t="shared" si="65"/>
        <v>332970</v>
      </c>
      <c r="AK39" s="27"/>
      <c r="AL39" s="31"/>
      <c r="AM39" s="35"/>
      <c r="AN39" s="68"/>
      <c r="AO39" s="27"/>
    </row>
    <row r="40" spans="1:41" s="38" customFormat="1" ht="23.25" customHeight="1">
      <c r="A40" s="164"/>
      <c r="B40" s="28"/>
      <c r="C40" s="29"/>
      <c r="D40" s="30"/>
      <c r="E40" s="30"/>
      <c r="F40" s="27"/>
      <c r="G40" s="27"/>
      <c r="H40" s="27"/>
      <c r="I40" s="27"/>
      <c r="J40" s="27"/>
      <c r="K40" s="28"/>
      <c r="L40" s="103"/>
      <c r="M40" s="103"/>
      <c r="N40" s="103"/>
      <c r="O40" s="104"/>
      <c r="P40" s="105"/>
      <c r="Q40" s="104">
        <f>SUM(Q38:Q39)</f>
        <v>1019700</v>
      </c>
      <c r="R40" s="106">
        <f t="shared" si="59"/>
        <v>101.97</v>
      </c>
      <c r="S40" s="106">
        <f t="shared" si="60"/>
        <v>91.772999999999996</v>
      </c>
      <c r="T40" s="107">
        <f t="shared" si="61"/>
        <v>10.197000000000003</v>
      </c>
      <c r="U40" s="28"/>
      <c r="V40" s="28"/>
      <c r="W40" s="32"/>
      <c r="X40" s="33"/>
      <c r="Y40" s="27"/>
      <c r="Z40" s="27"/>
      <c r="AA40" s="27"/>
      <c r="AB40" s="27"/>
      <c r="AC40" s="27"/>
      <c r="AD40" s="34">
        <f t="shared" si="62"/>
        <v>0</v>
      </c>
      <c r="AE40" s="31"/>
      <c r="AF40" s="31">
        <f t="shared" si="63"/>
        <v>0</v>
      </c>
      <c r="AG40" s="27"/>
      <c r="AH40" s="31"/>
      <c r="AI40" s="31">
        <f t="shared" si="64"/>
        <v>0</v>
      </c>
      <c r="AJ40" s="31">
        <f t="shared" si="65"/>
        <v>1019700</v>
      </c>
      <c r="AK40" s="27"/>
      <c r="AL40" s="31"/>
      <c r="AM40" s="35"/>
      <c r="AN40" s="68"/>
      <c r="AO40" s="27"/>
    </row>
  </sheetData>
  <mergeCells count="40">
    <mergeCell ref="A38:A40"/>
    <mergeCell ref="A1:AO1"/>
    <mergeCell ref="A2:A4"/>
    <mergeCell ref="B2:B4"/>
    <mergeCell ref="C2:C4"/>
    <mergeCell ref="D2:D4"/>
    <mergeCell ref="F2:F4"/>
    <mergeCell ref="G2:G4"/>
    <mergeCell ref="H2:H4"/>
    <mergeCell ref="I2:I4"/>
    <mergeCell ref="J2:J4"/>
    <mergeCell ref="K2:K4"/>
    <mergeCell ref="U2:AI2"/>
    <mergeCell ref="AF3:AF4"/>
    <mergeCell ref="AG3:AH3"/>
    <mergeCell ref="AK2:AK4"/>
    <mergeCell ref="AM2:AM4"/>
    <mergeCell ref="AI3:AI4"/>
    <mergeCell ref="AN2:AN4"/>
    <mergeCell ref="AB3:AB4"/>
    <mergeCell ref="AC3:AC4"/>
    <mergeCell ref="AD3:AD4"/>
    <mergeCell ref="AE3:AE4"/>
    <mergeCell ref="AJ2:AJ4"/>
    <mergeCell ref="L2:T2"/>
    <mergeCell ref="A5:A7"/>
    <mergeCell ref="A8:A10"/>
    <mergeCell ref="AO2:AO4"/>
    <mergeCell ref="L3:N3"/>
    <mergeCell ref="O3:O4"/>
    <mergeCell ref="P3:P4"/>
    <mergeCell ref="Q3:Q4"/>
    <mergeCell ref="U3:U4"/>
    <mergeCell ref="V3:V4"/>
    <mergeCell ref="W3:W4"/>
    <mergeCell ref="X3:X4"/>
    <mergeCell ref="Y3:Y4"/>
    <mergeCell ref="Z3:Z4"/>
    <mergeCell ref="AA3:AA4"/>
    <mergeCell ref="AL2:AL4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1"/>
  <sheetViews>
    <sheetView topLeftCell="A43" zoomScale="84" zoomScaleNormal="84" workbookViewId="0">
      <selection activeCell="B43" sqref="B1:D1048576"/>
    </sheetView>
  </sheetViews>
  <sheetFormatPr defaultRowHeight="16.5"/>
  <cols>
    <col min="1" max="1" width="5.25" style="114" customWidth="1"/>
    <col min="2" max="2" width="20.875" hidden="1" customWidth="1"/>
    <col min="3" max="3" width="15.25" style="140" hidden="1" customWidth="1"/>
    <col min="4" max="4" width="7.75" hidden="1" customWidth="1"/>
    <col min="7" max="7" width="7.25" customWidth="1"/>
    <col min="8" max="8" width="8.125" customWidth="1"/>
    <col min="10" max="10" width="9.875" customWidth="1"/>
    <col min="17" max="17" width="9" style="54"/>
    <col min="18" max="18" width="7.625" style="54" customWidth="1"/>
    <col min="19" max="19" width="7.625" customWidth="1"/>
    <col min="20" max="20" width="3.375" customWidth="1"/>
    <col min="41" max="41" width="34.375" style="1" customWidth="1"/>
  </cols>
  <sheetData>
    <row r="1" spans="1:41" ht="80.25" customHeight="1">
      <c r="A1" s="179" t="s">
        <v>93</v>
      </c>
      <c r="B1" s="179"/>
      <c r="C1" s="179"/>
      <c r="D1" s="179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</row>
    <row r="2" spans="1:41" s="38" customFormat="1" ht="70.5" customHeight="1">
      <c r="A2" s="180" t="s">
        <v>20</v>
      </c>
      <c r="B2" s="160" t="s">
        <v>0</v>
      </c>
      <c r="C2" s="175" t="s">
        <v>1</v>
      </c>
      <c r="D2" s="160" t="s">
        <v>2</v>
      </c>
      <c r="E2" s="160" t="s">
        <v>18</v>
      </c>
      <c r="F2" s="160" t="s">
        <v>3</v>
      </c>
      <c r="G2" s="160" t="s">
        <v>4</v>
      </c>
      <c r="H2" s="160" t="s">
        <v>5</v>
      </c>
      <c r="I2" s="160" t="s">
        <v>6</v>
      </c>
      <c r="J2" s="160" t="s">
        <v>7</v>
      </c>
      <c r="K2" s="183" t="s">
        <v>21</v>
      </c>
      <c r="L2" s="184"/>
      <c r="M2" s="184"/>
      <c r="N2" s="184"/>
      <c r="O2" s="184"/>
      <c r="P2" s="185"/>
      <c r="Q2" s="57"/>
      <c r="R2" s="57"/>
      <c r="S2" s="58"/>
      <c r="T2" s="183" t="s">
        <v>22</v>
      </c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5"/>
      <c r="AJ2" s="173" t="s">
        <v>23</v>
      </c>
      <c r="AK2" s="173" t="s">
        <v>24</v>
      </c>
      <c r="AL2" s="171" t="s">
        <v>25</v>
      </c>
      <c r="AM2" s="200" t="s">
        <v>26</v>
      </c>
      <c r="AN2" s="203" t="s">
        <v>27</v>
      </c>
      <c r="AO2" s="192" t="s">
        <v>8</v>
      </c>
    </row>
    <row r="3" spans="1:41" s="38" customFormat="1" ht="70.5" customHeight="1">
      <c r="A3" s="181"/>
      <c r="B3" s="170"/>
      <c r="C3" s="191"/>
      <c r="D3" s="170"/>
      <c r="E3" s="170"/>
      <c r="F3" s="170"/>
      <c r="G3" s="170"/>
      <c r="H3" s="170"/>
      <c r="I3" s="170"/>
      <c r="J3" s="170"/>
      <c r="K3" s="183" t="s">
        <v>9</v>
      </c>
      <c r="L3" s="184"/>
      <c r="M3" s="185"/>
      <c r="N3" s="171" t="s">
        <v>10</v>
      </c>
      <c r="O3" s="173" t="s">
        <v>11</v>
      </c>
      <c r="P3" s="173" t="s">
        <v>12</v>
      </c>
      <c r="Q3" s="59" t="s">
        <v>13</v>
      </c>
      <c r="R3" s="59" t="s">
        <v>336</v>
      </c>
      <c r="S3" s="60" t="s">
        <v>337</v>
      </c>
      <c r="T3" s="173" t="s">
        <v>20</v>
      </c>
      <c r="U3" s="160" t="s">
        <v>39</v>
      </c>
      <c r="V3" s="81"/>
      <c r="W3" s="198" t="s">
        <v>40</v>
      </c>
      <c r="X3" s="168" t="s">
        <v>19</v>
      </c>
      <c r="Y3" s="173" t="s">
        <v>14</v>
      </c>
      <c r="Z3" s="173" t="s">
        <v>28</v>
      </c>
      <c r="AA3" s="173" t="s">
        <v>15</v>
      </c>
      <c r="AB3" s="160" t="s">
        <v>38</v>
      </c>
      <c r="AC3" s="160" t="s">
        <v>41</v>
      </c>
      <c r="AD3" s="171" t="s">
        <v>42</v>
      </c>
      <c r="AE3" s="171" t="s">
        <v>29</v>
      </c>
      <c r="AF3" s="171" t="s">
        <v>16</v>
      </c>
      <c r="AG3" s="206" t="s">
        <v>30</v>
      </c>
      <c r="AH3" s="207"/>
      <c r="AI3" s="171" t="s">
        <v>31</v>
      </c>
      <c r="AJ3" s="186"/>
      <c r="AK3" s="186"/>
      <c r="AL3" s="187"/>
      <c r="AM3" s="201"/>
      <c r="AN3" s="203"/>
      <c r="AO3" s="193"/>
    </row>
    <row r="4" spans="1:41" s="38" customFormat="1" ht="70.5" customHeight="1">
      <c r="A4" s="182"/>
      <c r="B4" s="161"/>
      <c r="C4" s="176"/>
      <c r="D4" s="161"/>
      <c r="E4" s="161"/>
      <c r="F4" s="161"/>
      <c r="G4" s="161"/>
      <c r="H4" s="161"/>
      <c r="I4" s="161"/>
      <c r="J4" s="161"/>
      <c r="K4" s="61" t="s">
        <v>32</v>
      </c>
      <c r="L4" s="61" t="s">
        <v>33</v>
      </c>
      <c r="M4" s="61" t="s">
        <v>34</v>
      </c>
      <c r="N4" s="172"/>
      <c r="O4" s="174"/>
      <c r="P4" s="174"/>
      <c r="Q4" s="62" t="s">
        <v>17</v>
      </c>
      <c r="R4" s="63">
        <v>0.9</v>
      </c>
      <c r="S4" s="64">
        <v>2563</v>
      </c>
      <c r="T4" s="174"/>
      <c r="U4" s="161"/>
      <c r="V4" s="82"/>
      <c r="W4" s="199"/>
      <c r="X4" s="169"/>
      <c r="Y4" s="174"/>
      <c r="Z4" s="174"/>
      <c r="AA4" s="174"/>
      <c r="AB4" s="161"/>
      <c r="AC4" s="161"/>
      <c r="AD4" s="204"/>
      <c r="AE4" s="172"/>
      <c r="AF4" s="172"/>
      <c r="AG4" s="60" t="s">
        <v>35</v>
      </c>
      <c r="AH4" s="65" t="s">
        <v>36</v>
      </c>
      <c r="AI4" s="172"/>
      <c r="AJ4" s="174"/>
      <c r="AK4" s="174"/>
      <c r="AL4" s="172"/>
      <c r="AM4" s="202"/>
      <c r="AN4" s="203"/>
      <c r="AO4" s="194"/>
    </row>
    <row r="5" spans="1:41" s="38" customFormat="1" ht="23.25" customHeight="1">
      <c r="A5" s="111">
        <v>1</v>
      </c>
      <c r="B5" s="28" t="s">
        <v>215</v>
      </c>
      <c r="C5" s="29">
        <v>3470700036939</v>
      </c>
      <c r="D5" s="30" t="s">
        <v>77</v>
      </c>
      <c r="E5" s="27" t="s">
        <v>43</v>
      </c>
      <c r="F5" s="27">
        <v>4009</v>
      </c>
      <c r="G5" s="27"/>
      <c r="H5" s="27">
        <v>2</v>
      </c>
      <c r="I5" s="27">
        <v>4</v>
      </c>
      <c r="J5" s="28" t="s">
        <v>37</v>
      </c>
      <c r="K5" s="27">
        <v>49</v>
      </c>
      <c r="L5" s="27">
        <v>2</v>
      </c>
      <c r="M5" s="27">
        <v>48</v>
      </c>
      <c r="N5" s="31">
        <f t="shared" ref="N5:N7" si="0">K5*400+L5*100+M5</f>
        <v>19848</v>
      </c>
      <c r="O5" s="27">
        <v>330</v>
      </c>
      <c r="P5" s="31">
        <f t="shared" ref="P5:P7" si="1">N5*O5</f>
        <v>6549840</v>
      </c>
      <c r="Q5" s="66">
        <f t="shared" ref="Q5:Q47" si="2">P5*0.01%</f>
        <v>654.98400000000004</v>
      </c>
      <c r="R5" s="66">
        <f>Q5*90%</f>
        <v>589.48560000000009</v>
      </c>
      <c r="S5" s="67">
        <f>Q5-R5</f>
        <v>65.498399999999947</v>
      </c>
      <c r="T5" s="28"/>
      <c r="U5" s="28"/>
      <c r="V5" s="28"/>
      <c r="W5" s="32"/>
      <c r="X5" s="33"/>
      <c r="Y5" s="27"/>
      <c r="Z5" s="27"/>
      <c r="AA5" s="27"/>
      <c r="AB5" s="27"/>
      <c r="AC5" s="27"/>
      <c r="AD5" s="34">
        <f t="shared" ref="AD5:AD7" si="3">AC5*7850*0.3%</f>
        <v>0</v>
      </c>
      <c r="AE5" s="31"/>
      <c r="AF5" s="31">
        <f t="shared" ref="AF5:AF7" si="4">AA5*AE5</f>
        <v>0</v>
      </c>
      <c r="AG5" s="27"/>
      <c r="AH5" s="31"/>
      <c r="AI5" s="31">
        <f t="shared" ref="AI5:AI7" si="5">AF5-AH5</f>
        <v>0</v>
      </c>
      <c r="AJ5" s="31">
        <f t="shared" ref="AJ5:AJ47" si="6">P5+AI5</f>
        <v>6549840</v>
      </c>
      <c r="AK5" s="27"/>
      <c r="AL5" s="31"/>
      <c r="AM5" s="35"/>
      <c r="AN5" s="68"/>
      <c r="AO5" s="27"/>
    </row>
    <row r="6" spans="1:41" s="38" customFormat="1" ht="23.25" customHeight="1">
      <c r="A6" s="111">
        <v>2</v>
      </c>
      <c r="B6" s="28" t="s">
        <v>216</v>
      </c>
      <c r="C6" s="29">
        <v>1470700001136</v>
      </c>
      <c r="D6" s="30" t="s">
        <v>77</v>
      </c>
      <c r="E6" s="27" t="s">
        <v>43</v>
      </c>
      <c r="F6" s="27">
        <v>4009</v>
      </c>
      <c r="G6" s="27"/>
      <c r="H6" s="27">
        <v>1</v>
      </c>
      <c r="I6" s="27">
        <v>4</v>
      </c>
      <c r="J6" s="28" t="s">
        <v>37</v>
      </c>
      <c r="K6" s="27">
        <v>45</v>
      </c>
      <c r="L6" s="27">
        <v>1</v>
      </c>
      <c r="M6" s="27">
        <v>70</v>
      </c>
      <c r="N6" s="31">
        <f t="shared" si="0"/>
        <v>18170</v>
      </c>
      <c r="O6" s="27">
        <v>330</v>
      </c>
      <c r="P6" s="31">
        <f t="shared" si="1"/>
        <v>5996100</v>
      </c>
      <c r="Q6" s="66">
        <f t="shared" si="2"/>
        <v>599.61</v>
      </c>
      <c r="R6" s="66">
        <f t="shared" ref="R6:R47" si="7">Q6*90%</f>
        <v>539.649</v>
      </c>
      <c r="S6" s="67">
        <f t="shared" ref="S6:S47" si="8">Q6-R6</f>
        <v>59.961000000000013</v>
      </c>
      <c r="T6" s="28"/>
      <c r="U6" s="28"/>
      <c r="V6" s="28"/>
      <c r="W6" s="32"/>
      <c r="X6" s="33"/>
      <c r="Y6" s="27"/>
      <c r="Z6" s="27"/>
      <c r="AA6" s="27"/>
      <c r="AB6" s="27"/>
      <c r="AC6" s="27"/>
      <c r="AD6" s="34">
        <f t="shared" si="3"/>
        <v>0</v>
      </c>
      <c r="AE6" s="31"/>
      <c r="AF6" s="31">
        <f t="shared" si="4"/>
        <v>0</v>
      </c>
      <c r="AG6" s="27"/>
      <c r="AH6" s="31"/>
      <c r="AI6" s="31">
        <f t="shared" si="5"/>
        <v>0</v>
      </c>
      <c r="AJ6" s="31">
        <f t="shared" si="6"/>
        <v>5996100</v>
      </c>
      <c r="AK6" s="27"/>
      <c r="AL6" s="31"/>
      <c r="AM6" s="35"/>
      <c r="AN6" s="68"/>
      <c r="AO6" s="27"/>
    </row>
    <row r="7" spans="1:41" s="38" customFormat="1" ht="23.25" customHeight="1">
      <c r="A7" s="111">
        <v>3</v>
      </c>
      <c r="B7" s="28" t="s">
        <v>217</v>
      </c>
      <c r="C7" s="29">
        <v>3470700090666</v>
      </c>
      <c r="D7" s="30" t="s">
        <v>73</v>
      </c>
      <c r="E7" s="27" t="s">
        <v>43</v>
      </c>
      <c r="F7" s="27">
        <v>1036</v>
      </c>
      <c r="G7" s="27"/>
      <c r="H7" s="27">
        <v>19</v>
      </c>
      <c r="I7" s="27">
        <v>4</v>
      </c>
      <c r="J7" s="28" t="s">
        <v>37</v>
      </c>
      <c r="K7" s="27">
        <v>35</v>
      </c>
      <c r="L7" s="27">
        <v>3</v>
      </c>
      <c r="M7" s="27">
        <v>7</v>
      </c>
      <c r="N7" s="31">
        <f t="shared" si="0"/>
        <v>14307</v>
      </c>
      <c r="O7" s="27">
        <v>330</v>
      </c>
      <c r="P7" s="31">
        <f t="shared" si="1"/>
        <v>4721310</v>
      </c>
      <c r="Q7" s="66">
        <f t="shared" si="2"/>
        <v>472.13100000000003</v>
      </c>
      <c r="R7" s="66">
        <f t="shared" si="7"/>
        <v>424.91790000000003</v>
      </c>
      <c r="S7" s="67">
        <f t="shared" si="8"/>
        <v>47.213099999999997</v>
      </c>
      <c r="T7" s="28"/>
      <c r="U7" s="28"/>
      <c r="V7" s="28"/>
      <c r="W7" s="32"/>
      <c r="X7" s="33"/>
      <c r="Y7" s="27"/>
      <c r="Z7" s="27"/>
      <c r="AA7" s="27"/>
      <c r="AB7" s="27"/>
      <c r="AC7" s="27"/>
      <c r="AD7" s="34">
        <f t="shared" si="3"/>
        <v>0</v>
      </c>
      <c r="AE7" s="31"/>
      <c r="AF7" s="31">
        <f t="shared" si="4"/>
        <v>0</v>
      </c>
      <c r="AG7" s="27"/>
      <c r="AH7" s="31"/>
      <c r="AI7" s="31">
        <f t="shared" si="5"/>
        <v>0</v>
      </c>
      <c r="AJ7" s="31">
        <f t="shared" si="6"/>
        <v>4721310</v>
      </c>
      <c r="AK7" s="27"/>
      <c r="AL7" s="31"/>
      <c r="AM7" s="35"/>
      <c r="AN7" s="68"/>
      <c r="AO7" s="27"/>
    </row>
    <row r="8" spans="1:41" s="38" customFormat="1" ht="23.25" customHeight="1">
      <c r="A8" s="111">
        <v>4</v>
      </c>
      <c r="B8" s="28" t="s">
        <v>218</v>
      </c>
      <c r="C8" s="29">
        <v>3470700001809</v>
      </c>
      <c r="D8" s="30" t="s">
        <v>74</v>
      </c>
      <c r="E8" s="27" t="s">
        <v>43</v>
      </c>
      <c r="F8" s="27">
        <v>1036</v>
      </c>
      <c r="G8" s="27"/>
      <c r="H8" s="27">
        <v>13</v>
      </c>
      <c r="I8" s="27">
        <v>4</v>
      </c>
      <c r="J8" s="28" t="s">
        <v>37</v>
      </c>
      <c r="K8" s="27">
        <v>50</v>
      </c>
      <c r="L8" s="27">
        <v>0</v>
      </c>
      <c r="M8" s="27">
        <v>0</v>
      </c>
      <c r="N8" s="31">
        <f t="shared" ref="N8:N47" si="9">K8*400+L8*100+M8</f>
        <v>20000</v>
      </c>
      <c r="O8" s="27">
        <v>330</v>
      </c>
      <c r="P8" s="31">
        <f t="shared" ref="P8:P47" si="10">N8*O8</f>
        <v>6600000</v>
      </c>
      <c r="Q8" s="66">
        <f t="shared" si="2"/>
        <v>660</v>
      </c>
      <c r="R8" s="66">
        <f t="shared" si="7"/>
        <v>594</v>
      </c>
      <c r="S8" s="67">
        <f t="shared" si="8"/>
        <v>66</v>
      </c>
      <c r="T8" s="28"/>
      <c r="U8" s="28"/>
      <c r="V8" s="28"/>
      <c r="W8" s="32"/>
      <c r="X8" s="33"/>
      <c r="Y8" s="27"/>
      <c r="Z8" s="27"/>
      <c r="AA8" s="27"/>
      <c r="AB8" s="27"/>
      <c r="AC8" s="27"/>
      <c r="AD8" s="34">
        <f t="shared" ref="AD8:AD47" si="11">AC8*7850*0.3%</f>
        <v>0</v>
      </c>
      <c r="AE8" s="31"/>
      <c r="AF8" s="31">
        <f t="shared" ref="AF8:AF47" si="12">AA8*AE8</f>
        <v>0</v>
      </c>
      <c r="AG8" s="27"/>
      <c r="AH8" s="31"/>
      <c r="AI8" s="31">
        <f t="shared" ref="AI8:AI47" si="13">AF8-AH8</f>
        <v>0</v>
      </c>
      <c r="AJ8" s="31">
        <f t="shared" si="6"/>
        <v>6600000</v>
      </c>
      <c r="AK8" s="27"/>
      <c r="AL8" s="31"/>
      <c r="AM8" s="35"/>
      <c r="AN8" s="68"/>
      <c r="AO8" s="27"/>
    </row>
    <row r="9" spans="1:41" s="38" customFormat="1" ht="23.25" customHeight="1">
      <c r="A9" s="111">
        <v>5</v>
      </c>
      <c r="B9" s="28" t="s">
        <v>94</v>
      </c>
      <c r="C9" s="29">
        <v>3470700003844</v>
      </c>
      <c r="D9" s="30" t="s">
        <v>84</v>
      </c>
      <c r="E9" s="27" t="s">
        <v>43</v>
      </c>
      <c r="F9" s="27">
        <v>3662</v>
      </c>
      <c r="G9" s="27"/>
      <c r="H9" s="27">
        <v>3</v>
      </c>
      <c r="I9" s="27">
        <v>4</v>
      </c>
      <c r="J9" s="28" t="s">
        <v>37</v>
      </c>
      <c r="K9" s="27">
        <v>49</v>
      </c>
      <c r="L9" s="27">
        <v>2</v>
      </c>
      <c r="M9" s="27">
        <v>65</v>
      </c>
      <c r="N9" s="31">
        <f t="shared" si="9"/>
        <v>19865</v>
      </c>
      <c r="O9" s="27">
        <v>330</v>
      </c>
      <c r="P9" s="31">
        <f t="shared" si="10"/>
        <v>6555450</v>
      </c>
      <c r="Q9" s="66">
        <f t="shared" si="2"/>
        <v>655.54500000000007</v>
      </c>
      <c r="R9" s="66">
        <f t="shared" si="7"/>
        <v>589.99050000000011</v>
      </c>
      <c r="S9" s="67">
        <f t="shared" si="8"/>
        <v>65.554499999999962</v>
      </c>
      <c r="T9" s="28"/>
      <c r="U9" s="28"/>
      <c r="V9" s="28"/>
      <c r="W9" s="32"/>
      <c r="X9" s="33"/>
      <c r="Y9" s="27"/>
      <c r="Z9" s="27"/>
      <c r="AA9" s="27"/>
      <c r="AB9" s="27"/>
      <c r="AC9" s="27"/>
      <c r="AD9" s="34">
        <f t="shared" si="11"/>
        <v>0</v>
      </c>
      <c r="AE9" s="31"/>
      <c r="AF9" s="31">
        <f t="shared" si="12"/>
        <v>0</v>
      </c>
      <c r="AG9" s="27"/>
      <c r="AH9" s="31"/>
      <c r="AI9" s="31">
        <f t="shared" si="13"/>
        <v>0</v>
      </c>
      <c r="AJ9" s="31">
        <f t="shared" si="6"/>
        <v>6555450</v>
      </c>
      <c r="AK9" s="27"/>
      <c r="AL9" s="31"/>
      <c r="AM9" s="35"/>
      <c r="AN9" s="68"/>
      <c r="AO9" s="27"/>
    </row>
    <row r="10" spans="1:41" s="38" customFormat="1" ht="23.25" customHeight="1">
      <c r="A10" s="111">
        <v>6</v>
      </c>
      <c r="B10" s="28" t="s">
        <v>219</v>
      </c>
      <c r="C10" s="29">
        <v>3470700003861</v>
      </c>
      <c r="D10" s="30" t="s">
        <v>95</v>
      </c>
      <c r="E10" s="27" t="s">
        <v>43</v>
      </c>
      <c r="F10" s="27">
        <v>3662</v>
      </c>
      <c r="G10" s="27"/>
      <c r="H10" s="27">
        <v>1</v>
      </c>
      <c r="I10" s="27">
        <v>9</v>
      </c>
      <c r="J10" s="28" t="s">
        <v>37</v>
      </c>
      <c r="K10" s="27">
        <v>38</v>
      </c>
      <c r="L10" s="27">
        <v>0</v>
      </c>
      <c r="M10" s="27">
        <v>40</v>
      </c>
      <c r="N10" s="31">
        <f t="shared" si="9"/>
        <v>15240</v>
      </c>
      <c r="O10" s="27">
        <v>330</v>
      </c>
      <c r="P10" s="31">
        <f t="shared" si="10"/>
        <v>5029200</v>
      </c>
      <c r="Q10" s="66">
        <f t="shared" si="2"/>
        <v>502.92</v>
      </c>
      <c r="R10" s="66">
        <f t="shared" si="7"/>
        <v>452.62800000000004</v>
      </c>
      <c r="S10" s="67">
        <f t="shared" si="8"/>
        <v>50.291999999999973</v>
      </c>
      <c r="T10" s="28"/>
      <c r="U10" s="28"/>
      <c r="V10" s="28"/>
      <c r="W10" s="32"/>
      <c r="X10" s="33"/>
      <c r="Y10" s="27"/>
      <c r="Z10" s="27"/>
      <c r="AA10" s="27"/>
      <c r="AB10" s="27"/>
      <c r="AC10" s="27"/>
      <c r="AD10" s="34">
        <f t="shared" si="11"/>
        <v>0</v>
      </c>
      <c r="AE10" s="31"/>
      <c r="AF10" s="31">
        <f t="shared" si="12"/>
        <v>0</v>
      </c>
      <c r="AG10" s="27"/>
      <c r="AH10" s="31"/>
      <c r="AI10" s="31">
        <f t="shared" si="13"/>
        <v>0</v>
      </c>
      <c r="AJ10" s="31">
        <f t="shared" si="6"/>
        <v>5029200</v>
      </c>
      <c r="AK10" s="27"/>
      <c r="AL10" s="31"/>
      <c r="AM10" s="35"/>
      <c r="AN10" s="68"/>
      <c r="AO10" s="27"/>
    </row>
    <row r="11" spans="1:41" s="38" customFormat="1" ht="23.25" customHeight="1">
      <c r="A11" s="111">
        <v>7</v>
      </c>
      <c r="B11" s="28" t="s">
        <v>220</v>
      </c>
      <c r="C11" s="29">
        <v>3470700010603</v>
      </c>
      <c r="D11" s="30" t="s">
        <v>85</v>
      </c>
      <c r="E11" s="27" t="s">
        <v>43</v>
      </c>
      <c r="F11" s="27">
        <v>3664</v>
      </c>
      <c r="G11" s="27"/>
      <c r="H11" s="27">
        <v>9</v>
      </c>
      <c r="I11" s="27">
        <v>9</v>
      </c>
      <c r="J11" s="28" t="s">
        <v>37</v>
      </c>
      <c r="K11" s="27">
        <v>9</v>
      </c>
      <c r="L11" s="27">
        <v>0</v>
      </c>
      <c r="M11" s="27">
        <v>95</v>
      </c>
      <c r="N11" s="31">
        <f t="shared" si="9"/>
        <v>3695</v>
      </c>
      <c r="O11" s="27">
        <v>330</v>
      </c>
      <c r="P11" s="31">
        <f t="shared" si="10"/>
        <v>1219350</v>
      </c>
      <c r="Q11" s="66">
        <f t="shared" si="2"/>
        <v>121.935</v>
      </c>
      <c r="R11" s="66">
        <f t="shared" si="7"/>
        <v>109.7415</v>
      </c>
      <c r="S11" s="67">
        <f t="shared" si="8"/>
        <v>12.1935</v>
      </c>
      <c r="T11" s="28"/>
      <c r="U11" s="28"/>
      <c r="V11" s="28"/>
      <c r="W11" s="32"/>
      <c r="X11" s="33"/>
      <c r="Y11" s="27"/>
      <c r="Z11" s="27"/>
      <c r="AA11" s="27"/>
      <c r="AB11" s="27"/>
      <c r="AC11" s="27"/>
      <c r="AD11" s="34">
        <f t="shared" si="11"/>
        <v>0</v>
      </c>
      <c r="AE11" s="31"/>
      <c r="AF11" s="31">
        <f t="shared" si="12"/>
        <v>0</v>
      </c>
      <c r="AG11" s="27"/>
      <c r="AH11" s="31"/>
      <c r="AI11" s="31">
        <f t="shared" si="13"/>
        <v>0</v>
      </c>
      <c r="AJ11" s="31">
        <f t="shared" si="6"/>
        <v>1219350</v>
      </c>
      <c r="AK11" s="27"/>
      <c r="AL11" s="31"/>
      <c r="AM11" s="35"/>
      <c r="AN11" s="68"/>
      <c r="AO11" s="27"/>
    </row>
    <row r="12" spans="1:41" s="38" customFormat="1" ht="23.25" customHeight="1">
      <c r="A12" s="111">
        <v>8</v>
      </c>
      <c r="B12" s="28" t="s">
        <v>221</v>
      </c>
      <c r="C12" s="29">
        <v>3470700013921</v>
      </c>
      <c r="D12" s="30" t="s">
        <v>70</v>
      </c>
      <c r="E12" s="27" t="s">
        <v>43</v>
      </c>
      <c r="F12" s="27" t="s">
        <v>91</v>
      </c>
      <c r="G12" s="27"/>
      <c r="H12" s="27">
        <v>15</v>
      </c>
      <c r="I12" s="27">
        <v>2</v>
      </c>
      <c r="J12" s="28" t="s">
        <v>37</v>
      </c>
      <c r="K12" s="27">
        <v>2</v>
      </c>
      <c r="L12" s="27">
        <v>3</v>
      </c>
      <c r="M12" s="27">
        <v>19</v>
      </c>
      <c r="N12" s="31">
        <f t="shared" si="9"/>
        <v>1119</v>
      </c>
      <c r="O12" s="27">
        <v>350</v>
      </c>
      <c r="P12" s="31">
        <f t="shared" si="10"/>
        <v>391650</v>
      </c>
      <c r="Q12" s="66">
        <f t="shared" si="2"/>
        <v>39.164999999999999</v>
      </c>
      <c r="R12" s="66">
        <f t="shared" si="7"/>
        <v>35.2485</v>
      </c>
      <c r="S12" s="67">
        <f t="shared" si="8"/>
        <v>3.9164999999999992</v>
      </c>
      <c r="T12" s="28"/>
      <c r="U12" s="28"/>
      <c r="V12" s="28"/>
      <c r="W12" s="32"/>
      <c r="X12" s="33"/>
      <c r="Y12" s="27"/>
      <c r="Z12" s="27"/>
      <c r="AA12" s="27"/>
      <c r="AB12" s="27"/>
      <c r="AC12" s="27"/>
      <c r="AD12" s="34">
        <f t="shared" si="11"/>
        <v>0</v>
      </c>
      <c r="AE12" s="31"/>
      <c r="AF12" s="31">
        <f t="shared" si="12"/>
        <v>0</v>
      </c>
      <c r="AG12" s="27"/>
      <c r="AH12" s="31"/>
      <c r="AI12" s="31">
        <f t="shared" si="13"/>
        <v>0</v>
      </c>
      <c r="AJ12" s="31">
        <f t="shared" si="6"/>
        <v>391650</v>
      </c>
      <c r="AK12" s="27"/>
      <c r="AL12" s="31"/>
      <c r="AM12" s="35"/>
      <c r="AN12" s="68"/>
      <c r="AO12" s="27"/>
    </row>
    <row r="13" spans="1:41" s="38" customFormat="1" ht="23.25" customHeight="1">
      <c r="A13" s="162">
        <v>9</v>
      </c>
      <c r="B13" s="28" t="s">
        <v>222</v>
      </c>
      <c r="C13" s="29">
        <v>3470700010573</v>
      </c>
      <c r="D13" s="30" t="s">
        <v>56</v>
      </c>
      <c r="E13" s="27" t="s">
        <v>43</v>
      </c>
      <c r="F13" s="27">
        <v>3664</v>
      </c>
      <c r="G13" s="27"/>
      <c r="H13" s="27">
        <v>3</v>
      </c>
      <c r="I13" s="27">
        <v>7</v>
      </c>
      <c r="J13" s="28" t="s">
        <v>37</v>
      </c>
      <c r="K13" s="27">
        <v>3</v>
      </c>
      <c r="L13" s="27">
        <v>3</v>
      </c>
      <c r="M13" s="27">
        <v>38</v>
      </c>
      <c r="N13" s="31">
        <f t="shared" si="9"/>
        <v>1538</v>
      </c>
      <c r="O13" s="27">
        <v>330</v>
      </c>
      <c r="P13" s="31">
        <f t="shared" si="10"/>
        <v>507540</v>
      </c>
      <c r="Q13" s="66">
        <f t="shared" si="2"/>
        <v>50.754000000000005</v>
      </c>
      <c r="R13" s="66">
        <f t="shared" si="7"/>
        <v>45.678600000000003</v>
      </c>
      <c r="S13" s="67">
        <f t="shared" si="8"/>
        <v>5.0754000000000019</v>
      </c>
      <c r="T13" s="28"/>
      <c r="U13" s="28"/>
      <c r="V13" s="28"/>
      <c r="W13" s="32"/>
      <c r="X13" s="33"/>
      <c r="Y13" s="27"/>
      <c r="Z13" s="27"/>
      <c r="AA13" s="27"/>
      <c r="AB13" s="27"/>
      <c r="AC13" s="27"/>
      <c r="AD13" s="34">
        <f t="shared" si="11"/>
        <v>0</v>
      </c>
      <c r="AE13" s="31"/>
      <c r="AF13" s="31">
        <f t="shared" si="12"/>
        <v>0</v>
      </c>
      <c r="AG13" s="27"/>
      <c r="AH13" s="31"/>
      <c r="AI13" s="31">
        <f t="shared" si="13"/>
        <v>0</v>
      </c>
      <c r="AJ13" s="31">
        <f t="shared" si="6"/>
        <v>507540</v>
      </c>
      <c r="AK13" s="27"/>
      <c r="AL13" s="31"/>
      <c r="AM13" s="35"/>
      <c r="AN13" s="68"/>
      <c r="AO13" s="27"/>
    </row>
    <row r="14" spans="1:41" s="38" customFormat="1" ht="23.25" customHeight="1">
      <c r="A14" s="163"/>
      <c r="B14" s="28"/>
      <c r="C14" s="29"/>
      <c r="D14" s="30"/>
      <c r="E14" s="27" t="s">
        <v>43</v>
      </c>
      <c r="F14" s="27">
        <v>3664</v>
      </c>
      <c r="G14" s="27"/>
      <c r="H14" s="27">
        <v>2</v>
      </c>
      <c r="I14" s="27">
        <v>7</v>
      </c>
      <c r="J14" s="28" t="s">
        <v>37</v>
      </c>
      <c r="K14" s="27">
        <v>19</v>
      </c>
      <c r="L14" s="27">
        <v>1</v>
      </c>
      <c r="M14" s="27">
        <v>20</v>
      </c>
      <c r="N14" s="31">
        <f t="shared" si="9"/>
        <v>7720</v>
      </c>
      <c r="O14" s="27">
        <v>330</v>
      </c>
      <c r="P14" s="31">
        <f t="shared" si="10"/>
        <v>2547600</v>
      </c>
      <c r="Q14" s="66">
        <f t="shared" si="2"/>
        <v>254.76000000000002</v>
      </c>
      <c r="R14" s="66">
        <f t="shared" si="7"/>
        <v>229.28400000000002</v>
      </c>
      <c r="S14" s="67">
        <f t="shared" si="8"/>
        <v>25.475999999999999</v>
      </c>
      <c r="T14" s="28"/>
      <c r="U14" s="28"/>
      <c r="V14" s="28"/>
      <c r="W14" s="32"/>
      <c r="X14" s="33"/>
      <c r="Y14" s="27"/>
      <c r="Z14" s="27"/>
      <c r="AA14" s="27"/>
      <c r="AB14" s="27"/>
      <c r="AC14" s="27"/>
      <c r="AD14" s="34">
        <f t="shared" si="11"/>
        <v>0</v>
      </c>
      <c r="AE14" s="31"/>
      <c r="AF14" s="31">
        <f t="shared" si="12"/>
        <v>0</v>
      </c>
      <c r="AG14" s="27"/>
      <c r="AH14" s="31"/>
      <c r="AI14" s="31">
        <f t="shared" si="13"/>
        <v>0</v>
      </c>
      <c r="AJ14" s="31">
        <f t="shared" si="6"/>
        <v>2547600</v>
      </c>
      <c r="AK14" s="27"/>
      <c r="AL14" s="31"/>
      <c r="AM14" s="35"/>
      <c r="AN14" s="68"/>
      <c r="AO14" s="27"/>
    </row>
    <row r="15" spans="1:41" s="38" customFormat="1" ht="23.25" customHeight="1">
      <c r="A15" s="164"/>
      <c r="B15" s="28"/>
      <c r="C15" s="29"/>
      <c r="D15" s="30"/>
      <c r="E15" s="27"/>
      <c r="F15" s="27"/>
      <c r="G15" s="27"/>
      <c r="H15" s="27"/>
      <c r="I15" s="27"/>
      <c r="J15" s="28"/>
      <c r="K15" s="27"/>
      <c r="L15" s="27"/>
      <c r="M15" s="27"/>
      <c r="N15" s="31"/>
      <c r="O15" s="27"/>
      <c r="P15" s="31"/>
      <c r="Q15" s="66">
        <f>SUM(Q13:Q14)</f>
        <v>305.51400000000001</v>
      </c>
      <c r="R15" s="66">
        <f t="shared" si="7"/>
        <v>274.96260000000001</v>
      </c>
      <c r="S15" s="67">
        <f>SUM(S13:S14)</f>
        <v>30.551400000000001</v>
      </c>
      <c r="T15" s="28"/>
      <c r="U15" s="28"/>
      <c r="V15" s="28"/>
      <c r="W15" s="32"/>
      <c r="X15" s="33"/>
      <c r="Y15" s="27"/>
      <c r="Z15" s="27"/>
      <c r="AA15" s="27"/>
      <c r="AB15" s="27"/>
      <c r="AC15" s="27"/>
      <c r="AD15" s="34"/>
      <c r="AE15" s="31"/>
      <c r="AF15" s="31"/>
      <c r="AG15" s="27"/>
      <c r="AH15" s="31"/>
      <c r="AI15" s="31"/>
      <c r="AJ15" s="31"/>
      <c r="AK15" s="27"/>
      <c r="AL15" s="31"/>
      <c r="AM15" s="35"/>
      <c r="AN15" s="68"/>
      <c r="AO15" s="27"/>
    </row>
    <row r="16" spans="1:41" s="38" customFormat="1" ht="23.25" customHeight="1">
      <c r="A16" s="111">
        <v>10</v>
      </c>
      <c r="B16" s="28" t="s">
        <v>223</v>
      </c>
      <c r="C16" s="29">
        <v>3470700011464</v>
      </c>
      <c r="D16" s="30" t="s">
        <v>76</v>
      </c>
      <c r="E16" s="27" t="s">
        <v>43</v>
      </c>
      <c r="F16" s="27">
        <v>827</v>
      </c>
      <c r="G16" s="27"/>
      <c r="H16" s="27">
        <v>8</v>
      </c>
      <c r="I16" s="27">
        <v>4</v>
      </c>
      <c r="J16" s="28" t="s">
        <v>37</v>
      </c>
      <c r="K16" s="27">
        <v>23</v>
      </c>
      <c r="L16" s="27">
        <v>2</v>
      </c>
      <c r="M16" s="27">
        <v>10</v>
      </c>
      <c r="N16" s="31">
        <f t="shared" si="9"/>
        <v>9410</v>
      </c>
      <c r="O16" s="27">
        <v>330</v>
      </c>
      <c r="P16" s="31">
        <f t="shared" si="10"/>
        <v>3105300</v>
      </c>
      <c r="Q16" s="66">
        <f t="shared" si="2"/>
        <v>310.53000000000003</v>
      </c>
      <c r="R16" s="66">
        <f t="shared" si="7"/>
        <v>279.47700000000003</v>
      </c>
      <c r="S16" s="67">
        <f t="shared" si="8"/>
        <v>31.052999999999997</v>
      </c>
      <c r="T16" s="28"/>
      <c r="U16" s="28"/>
      <c r="V16" s="28"/>
      <c r="W16" s="32"/>
      <c r="X16" s="33"/>
      <c r="Y16" s="27"/>
      <c r="Z16" s="27"/>
      <c r="AA16" s="27"/>
      <c r="AB16" s="27"/>
      <c r="AC16" s="27"/>
      <c r="AD16" s="34">
        <f t="shared" si="11"/>
        <v>0</v>
      </c>
      <c r="AE16" s="31"/>
      <c r="AF16" s="31">
        <f t="shared" si="12"/>
        <v>0</v>
      </c>
      <c r="AG16" s="27"/>
      <c r="AH16" s="31"/>
      <c r="AI16" s="31">
        <f t="shared" si="13"/>
        <v>0</v>
      </c>
      <c r="AJ16" s="31">
        <f t="shared" si="6"/>
        <v>3105300</v>
      </c>
      <c r="AK16" s="27"/>
      <c r="AL16" s="31"/>
      <c r="AM16" s="35"/>
      <c r="AN16" s="68"/>
      <c r="AO16" s="27"/>
    </row>
    <row r="17" spans="1:41" s="38" customFormat="1" ht="23.25" customHeight="1">
      <c r="A17" s="111">
        <v>11</v>
      </c>
      <c r="B17" s="28" t="s">
        <v>224</v>
      </c>
      <c r="C17" s="29">
        <v>3470700010638</v>
      </c>
      <c r="D17" s="30" t="s">
        <v>85</v>
      </c>
      <c r="E17" s="27" t="s">
        <v>43</v>
      </c>
      <c r="F17" s="27">
        <v>3664</v>
      </c>
      <c r="G17" s="27"/>
      <c r="H17" s="27">
        <v>7</v>
      </c>
      <c r="I17" s="27">
        <v>9</v>
      </c>
      <c r="J17" s="28" t="s">
        <v>37</v>
      </c>
      <c r="K17" s="27">
        <v>7</v>
      </c>
      <c r="L17" s="27">
        <v>0</v>
      </c>
      <c r="M17" s="27">
        <v>50</v>
      </c>
      <c r="N17" s="31">
        <f t="shared" si="9"/>
        <v>2850</v>
      </c>
      <c r="O17" s="27">
        <v>330</v>
      </c>
      <c r="P17" s="31">
        <f t="shared" si="10"/>
        <v>940500</v>
      </c>
      <c r="Q17" s="66">
        <f t="shared" si="2"/>
        <v>94.050000000000011</v>
      </c>
      <c r="R17" s="66">
        <f t="shared" si="7"/>
        <v>84.64500000000001</v>
      </c>
      <c r="S17" s="67">
        <v>9</v>
      </c>
      <c r="T17" s="28"/>
      <c r="U17" s="28"/>
      <c r="V17" s="28"/>
      <c r="W17" s="32"/>
      <c r="X17" s="33"/>
      <c r="Y17" s="27"/>
      <c r="Z17" s="27"/>
      <c r="AA17" s="27"/>
      <c r="AB17" s="27"/>
      <c r="AC17" s="27"/>
      <c r="AD17" s="34">
        <f t="shared" si="11"/>
        <v>0</v>
      </c>
      <c r="AE17" s="31"/>
      <c r="AF17" s="31">
        <f t="shared" si="12"/>
        <v>0</v>
      </c>
      <c r="AG17" s="27"/>
      <c r="AH17" s="31"/>
      <c r="AI17" s="31">
        <f t="shared" si="13"/>
        <v>0</v>
      </c>
      <c r="AJ17" s="31">
        <f t="shared" si="6"/>
        <v>940500</v>
      </c>
      <c r="AK17" s="27"/>
      <c r="AL17" s="31"/>
      <c r="AM17" s="35"/>
      <c r="AN17" s="68"/>
      <c r="AO17" s="27"/>
    </row>
    <row r="18" spans="1:41" s="38" customFormat="1" ht="23.25" customHeight="1">
      <c r="A18" s="111">
        <v>12</v>
      </c>
      <c r="B18" s="28" t="s">
        <v>225</v>
      </c>
      <c r="C18" s="29">
        <v>3470700010298</v>
      </c>
      <c r="D18" s="30" t="s">
        <v>96</v>
      </c>
      <c r="E18" s="27" t="s">
        <v>43</v>
      </c>
      <c r="F18" s="27">
        <v>3986</v>
      </c>
      <c r="G18" s="27"/>
      <c r="H18" s="27">
        <v>5</v>
      </c>
      <c r="I18" s="27">
        <v>4</v>
      </c>
      <c r="J18" s="28" t="s">
        <v>37</v>
      </c>
      <c r="K18" s="27">
        <v>9</v>
      </c>
      <c r="L18" s="27">
        <v>0</v>
      </c>
      <c r="M18" s="27">
        <v>53</v>
      </c>
      <c r="N18" s="31">
        <f t="shared" si="9"/>
        <v>3653</v>
      </c>
      <c r="O18" s="27">
        <v>330</v>
      </c>
      <c r="P18" s="31">
        <f t="shared" si="10"/>
        <v>1205490</v>
      </c>
      <c r="Q18" s="66">
        <f t="shared" si="2"/>
        <v>120.54900000000001</v>
      </c>
      <c r="R18" s="66">
        <f t="shared" si="7"/>
        <v>108.4941</v>
      </c>
      <c r="S18" s="67">
        <f t="shared" si="8"/>
        <v>12.054900000000004</v>
      </c>
      <c r="T18" s="28"/>
      <c r="U18" s="28"/>
      <c r="V18" s="28"/>
      <c r="W18" s="32"/>
      <c r="X18" s="33"/>
      <c r="Y18" s="27"/>
      <c r="Z18" s="27"/>
      <c r="AA18" s="27"/>
      <c r="AB18" s="27"/>
      <c r="AC18" s="27"/>
      <c r="AD18" s="34">
        <f t="shared" si="11"/>
        <v>0</v>
      </c>
      <c r="AE18" s="31"/>
      <c r="AF18" s="31">
        <f t="shared" si="12"/>
        <v>0</v>
      </c>
      <c r="AG18" s="27"/>
      <c r="AH18" s="31"/>
      <c r="AI18" s="31">
        <f t="shared" si="13"/>
        <v>0</v>
      </c>
      <c r="AJ18" s="31">
        <f t="shared" si="6"/>
        <v>1205490</v>
      </c>
      <c r="AK18" s="27"/>
      <c r="AL18" s="31"/>
      <c r="AM18" s="35"/>
      <c r="AN18" s="68"/>
      <c r="AO18" s="27"/>
    </row>
    <row r="19" spans="1:41" s="38" customFormat="1" ht="23.25" customHeight="1">
      <c r="A19" s="111">
        <v>13</v>
      </c>
      <c r="B19" s="28" t="s">
        <v>226</v>
      </c>
      <c r="C19" s="29">
        <v>3470700032364</v>
      </c>
      <c r="D19" s="30" t="s">
        <v>73</v>
      </c>
      <c r="E19" s="27" t="s">
        <v>43</v>
      </c>
      <c r="F19" s="27">
        <v>1237</v>
      </c>
      <c r="G19" s="27"/>
      <c r="H19" s="27">
        <v>1</v>
      </c>
      <c r="I19" s="27">
        <v>4</v>
      </c>
      <c r="J19" s="28" t="s">
        <v>37</v>
      </c>
      <c r="K19" s="27">
        <v>48</v>
      </c>
      <c r="L19" s="27">
        <v>3</v>
      </c>
      <c r="M19" s="27">
        <v>55</v>
      </c>
      <c r="N19" s="31">
        <f t="shared" si="9"/>
        <v>19555</v>
      </c>
      <c r="O19" s="27">
        <v>330</v>
      </c>
      <c r="P19" s="31">
        <f t="shared" si="10"/>
        <v>6453150</v>
      </c>
      <c r="Q19" s="66">
        <f t="shared" si="2"/>
        <v>645.31500000000005</v>
      </c>
      <c r="R19" s="66">
        <f t="shared" si="7"/>
        <v>580.78350000000012</v>
      </c>
      <c r="S19" s="67">
        <f t="shared" si="8"/>
        <v>64.531499999999937</v>
      </c>
      <c r="T19" s="28"/>
      <c r="U19" s="28"/>
      <c r="V19" s="28"/>
      <c r="W19" s="32"/>
      <c r="X19" s="33"/>
      <c r="Y19" s="27"/>
      <c r="Z19" s="27"/>
      <c r="AA19" s="27"/>
      <c r="AB19" s="27"/>
      <c r="AC19" s="27"/>
      <c r="AD19" s="34">
        <f t="shared" si="11"/>
        <v>0</v>
      </c>
      <c r="AE19" s="31"/>
      <c r="AF19" s="31">
        <f t="shared" si="12"/>
        <v>0</v>
      </c>
      <c r="AG19" s="27"/>
      <c r="AH19" s="31"/>
      <c r="AI19" s="31">
        <f t="shared" si="13"/>
        <v>0</v>
      </c>
      <c r="AJ19" s="31">
        <f t="shared" si="6"/>
        <v>6453150</v>
      </c>
      <c r="AK19" s="27"/>
      <c r="AL19" s="31"/>
      <c r="AM19" s="35"/>
      <c r="AN19" s="68"/>
      <c r="AO19" s="27"/>
    </row>
    <row r="20" spans="1:41" s="38" customFormat="1" ht="23.25" customHeight="1">
      <c r="A20" s="162">
        <v>14</v>
      </c>
      <c r="B20" s="28" t="s">
        <v>227</v>
      </c>
      <c r="C20" s="29">
        <v>3470700010239</v>
      </c>
      <c r="D20" s="30" t="s">
        <v>97</v>
      </c>
      <c r="E20" s="27" t="s">
        <v>43</v>
      </c>
      <c r="F20" s="27">
        <v>1037</v>
      </c>
      <c r="G20" s="27"/>
      <c r="H20" s="27">
        <v>3</v>
      </c>
      <c r="I20" s="27">
        <v>4</v>
      </c>
      <c r="J20" s="28" t="s">
        <v>37</v>
      </c>
      <c r="K20" s="27">
        <v>16</v>
      </c>
      <c r="L20" s="27">
        <v>2</v>
      </c>
      <c r="M20" s="27">
        <v>63</v>
      </c>
      <c r="N20" s="31">
        <f t="shared" si="9"/>
        <v>6663</v>
      </c>
      <c r="O20" s="27">
        <v>330</v>
      </c>
      <c r="P20" s="31">
        <f t="shared" si="10"/>
        <v>2198790</v>
      </c>
      <c r="Q20" s="66">
        <f t="shared" si="2"/>
        <v>219.87900000000002</v>
      </c>
      <c r="R20" s="66">
        <f t="shared" si="7"/>
        <v>197.89110000000002</v>
      </c>
      <c r="S20" s="67">
        <f t="shared" si="8"/>
        <v>21.987899999999996</v>
      </c>
      <c r="T20" s="28"/>
      <c r="U20" s="28"/>
      <c r="V20" s="28"/>
      <c r="W20" s="32"/>
      <c r="X20" s="33"/>
      <c r="Y20" s="27"/>
      <c r="Z20" s="27"/>
      <c r="AA20" s="27"/>
      <c r="AB20" s="27"/>
      <c r="AC20" s="27"/>
      <c r="AD20" s="34">
        <f t="shared" si="11"/>
        <v>0</v>
      </c>
      <c r="AE20" s="31"/>
      <c r="AF20" s="31">
        <f t="shared" si="12"/>
        <v>0</v>
      </c>
      <c r="AG20" s="27"/>
      <c r="AH20" s="31"/>
      <c r="AI20" s="31">
        <f t="shared" si="13"/>
        <v>0</v>
      </c>
      <c r="AJ20" s="31">
        <f t="shared" si="6"/>
        <v>2198790</v>
      </c>
      <c r="AK20" s="27"/>
      <c r="AL20" s="31"/>
      <c r="AM20" s="35"/>
      <c r="AN20" s="68"/>
      <c r="AO20" s="27"/>
    </row>
    <row r="21" spans="1:41" s="38" customFormat="1" ht="23.25" customHeight="1">
      <c r="A21" s="163"/>
      <c r="B21" s="28"/>
      <c r="C21" s="29"/>
      <c r="D21" s="30"/>
      <c r="E21" s="27" t="s">
        <v>43</v>
      </c>
      <c r="F21" s="27">
        <v>1037</v>
      </c>
      <c r="G21" s="27"/>
      <c r="H21" s="27">
        <v>4</v>
      </c>
      <c r="I21" s="27">
        <v>4</v>
      </c>
      <c r="J21" s="28" t="s">
        <v>37</v>
      </c>
      <c r="K21" s="27">
        <v>25</v>
      </c>
      <c r="L21" s="27">
        <v>3</v>
      </c>
      <c r="M21" s="27">
        <v>50</v>
      </c>
      <c r="N21" s="31">
        <f t="shared" ref="N21" si="14">K21*400+L21*100+M21</f>
        <v>10350</v>
      </c>
      <c r="O21" s="27">
        <v>330</v>
      </c>
      <c r="P21" s="31">
        <f t="shared" ref="P21" si="15">N21*O21</f>
        <v>3415500</v>
      </c>
      <c r="Q21" s="66">
        <f t="shared" ref="Q21:Q22" si="16">P21*0.01%</f>
        <v>341.55</v>
      </c>
      <c r="R21" s="66">
        <f t="shared" ref="R21:R22" si="17">Q21*90%</f>
        <v>307.39500000000004</v>
      </c>
      <c r="S21" s="67">
        <f t="shared" ref="S21:S22" si="18">Q21-R21</f>
        <v>34.154999999999973</v>
      </c>
      <c r="T21" s="28"/>
      <c r="U21" s="28"/>
      <c r="V21" s="28"/>
      <c r="W21" s="32"/>
      <c r="X21" s="33"/>
      <c r="Y21" s="27"/>
      <c r="Z21" s="27"/>
      <c r="AA21" s="27"/>
      <c r="AB21" s="27"/>
      <c r="AC21" s="27"/>
      <c r="AD21" s="34"/>
      <c r="AE21" s="31"/>
      <c r="AF21" s="31"/>
      <c r="AG21" s="27"/>
      <c r="AH21" s="31"/>
      <c r="AI21" s="31"/>
      <c r="AJ21" s="31"/>
      <c r="AK21" s="27"/>
      <c r="AL21" s="31"/>
      <c r="AM21" s="35"/>
      <c r="AN21" s="68"/>
      <c r="AO21" s="27"/>
    </row>
    <row r="22" spans="1:41" s="38" customFormat="1" ht="23.25" customHeight="1">
      <c r="A22" s="164"/>
      <c r="B22" s="28"/>
      <c r="C22" s="29"/>
      <c r="D22" s="30"/>
      <c r="E22" s="27"/>
      <c r="F22" s="27"/>
      <c r="G22" s="27"/>
      <c r="H22" s="27"/>
      <c r="I22" s="27"/>
      <c r="J22" s="28"/>
      <c r="K22" s="27"/>
      <c r="L22" s="27"/>
      <c r="M22" s="27"/>
      <c r="N22" s="31"/>
      <c r="O22" s="27"/>
      <c r="P22" s="31">
        <f>SUM(P20:P21)</f>
        <v>5614290</v>
      </c>
      <c r="Q22" s="66">
        <f t="shared" si="16"/>
        <v>561.42899999999997</v>
      </c>
      <c r="R22" s="66">
        <f t="shared" si="17"/>
        <v>505.28609999999998</v>
      </c>
      <c r="S22" s="67">
        <f t="shared" si="18"/>
        <v>56.142899999999997</v>
      </c>
      <c r="T22" s="28"/>
      <c r="U22" s="28"/>
      <c r="V22" s="28"/>
      <c r="W22" s="32"/>
      <c r="X22" s="33"/>
      <c r="Y22" s="27"/>
      <c r="Z22" s="27"/>
      <c r="AA22" s="27"/>
      <c r="AB22" s="27"/>
      <c r="AC22" s="27"/>
      <c r="AD22" s="34"/>
      <c r="AE22" s="31"/>
      <c r="AF22" s="31"/>
      <c r="AG22" s="27"/>
      <c r="AH22" s="31"/>
      <c r="AI22" s="31"/>
      <c r="AJ22" s="31"/>
      <c r="AK22" s="27"/>
      <c r="AL22" s="31"/>
      <c r="AM22" s="35"/>
      <c r="AN22" s="68"/>
      <c r="AO22" s="27"/>
    </row>
    <row r="23" spans="1:41" s="38" customFormat="1" ht="23.25" customHeight="1">
      <c r="A23" s="111">
        <v>15</v>
      </c>
      <c r="B23" s="28" t="s">
        <v>228</v>
      </c>
      <c r="C23" s="29">
        <v>3470700010719</v>
      </c>
      <c r="D23" s="30" t="s">
        <v>71</v>
      </c>
      <c r="E23" s="27" t="s">
        <v>43</v>
      </c>
      <c r="F23" s="27">
        <v>3664</v>
      </c>
      <c r="G23" s="27"/>
      <c r="H23" s="27">
        <v>5</v>
      </c>
      <c r="I23" s="27">
        <v>9</v>
      </c>
      <c r="J23" s="28" t="s">
        <v>37</v>
      </c>
      <c r="K23" s="27">
        <v>14</v>
      </c>
      <c r="L23" s="27">
        <v>0</v>
      </c>
      <c r="M23" s="27">
        <v>39</v>
      </c>
      <c r="N23" s="31">
        <f t="shared" si="9"/>
        <v>5639</v>
      </c>
      <c r="O23" s="27">
        <v>330</v>
      </c>
      <c r="P23" s="31">
        <f t="shared" si="10"/>
        <v>1860870</v>
      </c>
      <c r="Q23" s="66">
        <f t="shared" si="2"/>
        <v>186.08700000000002</v>
      </c>
      <c r="R23" s="66">
        <f t="shared" si="7"/>
        <v>167.47830000000002</v>
      </c>
      <c r="S23" s="67">
        <f t="shared" si="8"/>
        <v>18.608699999999999</v>
      </c>
      <c r="T23" s="28"/>
      <c r="U23" s="28"/>
      <c r="V23" s="28"/>
      <c r="W23" s="32"/>
      <c r="X23" s="33"/>
      <c r="Y23" s="27"/>
      <c r="Z23" s="27"/>
      <c r="AA23" s="27"/>
      <c r="AB23" s="27"/>
      <c r="AC23" s="27"/>
      <c r="AD23" s="34">
        <f t="shared" si="11"/>
        <v>0</v>
      </c>
      <c r="AE23" s="31"/>
      <c r="AF23" s="31">
        <f t="shared" si="12"/>
        <v>0</v>
      </c>
      <c r="AG23" s="27"/>
      <c r="AH23" s="31"/>
      <c r="AI23" s="31">
        <f t="shared" si="13"/>
        <v>0</v>
      </c>
      <c r="AJ23" s="31">
        <f t="shared" si="6"/>
        <v>1860870</v>
      </c>
      <c r="AK23" s="27"/>
      <c r="AL23" s="31"/>
      <c r="AM23" s="35"/>
      <c r="AN23" s="68"/>
      <c r="AO23" s="27"/>
    </row>
    <row r="24" spans="1:41" s="38" customFormat="1" ht="23.25" customHeight="1">
      <c r="A24" s="162">
        <v>16</v>
      </c>
      <c r="B24" s="28" t="s">
        <v>229</v>
      </c>
      <c r="C24" s="29">
        <v>3470700010263</v>
      </c>
      <c r="D24" s="30" t="s">
        <v>97</v>
      </c>
      <c r="E24" s="27" t="s">
        <v>43</v>
      </c>
      <c r="F24" s="27">
        <v>1037</v>
      </c>
      <c r="G24" s="27"/>
      <c r="H24" s="27">
        <v>5</v>
      </c>
      <c r="I24" s="27">
        <v>4</v>
      </c>
      <c r="J24" s="28" t="s">
        <v>37</v>
      </c>
      <c r="K24" s="27">
        <v>5</v>
      </c>
      <c r="L24" s="27">
        <v>0</v>
      </c>
      <c r="M24" s="27">
        <v>0</v>
      </c>
      <c r="N24" s="31">
        <f t="shared" si="9"/>
        <v>2000</v>
      </c>
      <c r="O24" s="27">
        <v>330</v>
      </c>
      <c r="P24" s="31">
        <f t="shared" si="10"/>
        <v>660000</v>
      </c>
      <c r="Q24" s="66">
        <f t="shared" si="2"/>
        <v>66</v>
      </c>
      <c r="R24" s="66">
        <f t="shared" si="7"/>
        <v>59.4</v>
      </c>
      <c r="S24" s="67">
        <f t="shared" si="8"/>
        <v>6.6000000000000014</v>
      </c>
      <c r="T24" s="28"/>
      <c r="U24" s="28"/>
      <c r="V24" s="28"/>
      <c r="W24" s="32"/>
      <c r="X24" s="33"/>
      <c r="Y24" s="27"/>
      <c r="Z24" s="27"/>
      <c r="AA24" s="27"/>
      <c r="AB24" s="27"/>
      <c r="AC24" s="27"/>
      <c r="AD24" s="34">
        <f t="shared" si="11"/>
        <v>0</v>
      </c>
      <c r="AE24" s="31"/>
      <c r="AF24" s="31">
        <f t="shared" si="12"/>
        <v>0</v>
      </c>
      <c r="AG24" s="27"/>
      <c r="AH24" s="31"/>
      <c r="AI24" s="31">
        <f t="shared" si="13"/>
        <v>0</v>
      </c>
      <c r="AJ24" s="31">
        <f t="shared" si="6"/>
        <v>660000</v>
      </c>
      <c r="AK24" s="27"/>
      <c r="AL24" s="31"/>
      <c r="AM24" s="35"/>
      <c r="AN24" s="68"/>
      <c r="AO24" s="27"/>
    </row>
    <row r="25" spans="1:41" s="38" customFormat="1" ht="23.25" customHeight="1">
      <c r="A25" s="163"/>
      <c r="B25" s="28"/>
      <c r="C25" s="29"/>
      <c r="D25" s="30"/>
      <c r="E25" s="27" t="s">
        <v>43</v>
      </c>
      <c r="F25" s="27">
        <v>1037</v>
      </c>
      <c r="G25" s="27"/>
      <c r="H25" s="27">
        <v>1</v>
      </c>
      <c r="I25" s="27">
        <v>4</v>
      </c>
      <c r="J25" s="28" t="s">
        <v>37</v>
      </c>
      <c r="K25" s="27">
        <v>24</v>
      </c>
      <c r="L25" s="27">
        <v>3</v>
      </c>
      <c r="M25" s="27">
        <v>30</v>
      </c>
      <c r="N25" s="31">
        <f t="shared" ref="N25" si="19">K25*400+L25*100+M25</f>
        <v>9930</v>
      </c>
      <c r="O25" s="27">
        <v>330</v>
      </c>
      <c r="P25" s="31">
        <f t="shared" ref="P25" si="20">N25*O25</f>
        <v>3276900</v>
      </c>
      <c r="Q25" s="66">
        <f t="shared" ref="Q25:Q26" si="21">P25*0.01%</f>
        <v>327.69</v>
      </c>
      <c r="R25" s="66">
        <f t="shared" ref="R25:R26" si="22">Q25*90%</f>
        <v>294.92099999999999</v>
      </c>
      <c r="S25" s="67">
        <f t="shared" ref="S25:S26" si="23">Q25-R25</f>
        <v>32.769000000000005</v>
      </c>
      <c r="T25" s="28"/>
      <c r="U25" s="28"/>
      <c r="V25" s="28"/>
      <c r="W25" s="32"/>
      <c r="X25" s="33"/>
      <c r="Y25" s="27"/>
      <c r="Z25" s="27"/>
      <c r="AA25" s="27"/>
      <c r="AB25" s="27"/>
      <c r="AC25" s="27"/>
      <c r="AD25" s="34"/>
      <c r="AE25" s="31"/>
      <c r="AF25" s="31"/>
      <c r="AG25" s="27"/>
      <c r="AH25" s="31"/>
      <c r="AI25" s="31"/>
      <c r="AJ25" s="31"/>
      <c r="AK25" s="27"/>
      <c r="AL25" s="31"/>
      <c r="AM25" s="35"/>
      <c r="AN25" s="68"/>
      <c r="AO25" s="27"/>
    </row>
    <row r="26" spans="1:41" s="38" customFormat="1" ht="23.25" customHeight="1">
      <c r="A26" s="164"/>
      <c r="B26" s="28"/>
      <c r="C26" s="29"/>
      <c r="D26" s="30"/>
      <c r="E26" s="27"/>
      <c r="F26" s="27"/>
      <c r="G26" s="27"/>
      <c r="H26" s="27"/>
      <c r="I26" s="27"/>
      <c r="J26" s="28"/>
      <c r="K26" s="27"/>
      <c r="L26" s="27"/>
      <c r="M26" s="27"/>
      <c r="N26" s="31"/>
      <c r="O26" s="27"/>
      <c r="P26" s="31">
        <f>SUM(P24:P25)</f>
        <v>3936900</v>
      </c>
      <c r="Q26" s="66">
        <f t="shared" si="21"/>
        <v>393.69</v>
      </c>
      <c r="R26" s="66">
        <f t="shared" si="22"/>
        <v>354.32100000000003</v>
      </c>
      <c r="S26" s="67">
        <f t="shared" si="23"/>
        <v>39.368999999999971</v>
      </c>
      <c r="T26" s="28"/>
      <c r="U26" s="28"/>
      <c r="V26" s="28"/>
      <c r="W26" s="32"/>
      <c r="X26" s="33"/>
      <c r="Y26" s="27"/>
      <c r="Z26" s="27"/>
      <c r="AA26" s="27"/>
      <c r="AB26" s="27"/>
      <c r="AC26" s="27"/>
      <c r="AD26" s="34"/>
      <c r="AE26" s="31"/>
      <c r="AF26" s="31"/>
      <c r="AG26" s="27"/>
      <c r="AH26" s="31"/>
      <c r="AI26" s="31"/>
      <c r="AJ26" s="31"/>
      <c r="AK26" s="27"/>
      <c r="AL26" s="31"/>
      <c r="AM26" s="35"/>
      <c r="AN26" s="68"/>
      <c r="AO26" s="27"/>
    </row>
    <row r="27" spans="1:41" s="38" customFormat="1" ht="23.25" customHeight="1">
      <c r="A27" s="111">
        <v>17</v>
      </c>
      <c r="B27" s="28" t="s">
        <v>230</v>
      </c>
      <c r="C27" s="29">
        <v>3470700010247</v>
      </c>
      <c r="D27" s="30" t="s">
        <v>97</v>
      </c>
      <c r="E27" s="27" t="s">
        <v>43</v>
      </c>
      <c r="F27" s="27">
        <v>3986</v>
      </c>
      <c r="G27" s="27"/>
      <c r="H27" s="27">
        <v>4</v>
      </c>
      <c r="I27" s="27">
        <v>4</v>
      </c>
      <c r="J27" s="28" t="s">
        <v>37</v>
      </c>
      <c r="K27" s="27">
        <v>9</v>
      </c>
      <c r="L27" s="27">
        <v>2</v>
      </c>
      <c r="M27" s="27">
        <v>5</v>
      </c>
      <c r="N27" s="31">
        <f t="shared" si="9"/>
        <v>3805</v>
      </c>
      <c r="O27" s="27">
        <v>330</v>
      </c>
      <c r="P27" s="31">
        <f t="shared" si="10"/>
        <v>1255650</v>
      </c>
      <c r="Q27" s="66">
        <f t="shared" si="2"/>
        <v>125.56500000000001</v>
      </c>
      <c r="R27" s="66">
        <f t="shared" si="7"/>
        <v>113.00850000000001</v>
      </c>
      <c r="S27" s="67">
        <f t="shared" si="8"/>
        <v>12.5565</v>
      </c>
      <c r="T27" s="28"/>
      <c r="U27" s="28"/>
      <c r="V27" s="28"/>
      <c r="W27" s="32"/>
      <c r="X27" s="33"/>
      <c r="Y27" s="27"/>
      <c r="Z27" s="27"/>
      <c r="AA27" s="27"/>
      <c r="AB27" s="27"/>
      <c r="AC27" s="27"/>
      <c r="AD27" s="34">
        <f t="shared" si="11"/>
        <v>0</v>
      </c>
      <c r="AE27" s="31"/>
      <c r="AF27" s="31">
        <f t="shared" si="12"/>
        <v>0</v>
      </c>
      <c r="AG27" s="27"/>
      <c r="AH27" s="31"/>
      <c r="AI27" s="31">
        <f t="shared" si="13"/>
        <v>0</v>
      </c>
      <c r="AJ27" s="31">
        <f t="shared" si="6"/>
        <v>1255650</v>
      </c>
      <c r="AK27" s="27"/>
      <c r="AL27" s="31"/>
      <c r="AM27" s="35"/>
      <c r="AN27" s="68"/>
      <c r="AO27" s="27"/>
    </row>
    <row r="28" spans="1:41" s="38" customFormat="1" ht="23.25" customHeight="1">
      <c r="A28" s="111">
        <v>18</v>
      </c>
      <c r="B28" s="28" t="s">
        <v>231</v>
      </c>
      <c r="C28" s="29">
        <v>3470700010212</v>
      </c>
      <c r="D28" s="30" t="s">
        <v>97</v>
      </c>
      <c r="E28" s="27" t="s">
        <v>43</v>
      </c>
      <c r="F28" s="27">
        <v>1037</v>
      </c>
      <c r="G28" s="27"/>
      <c r="H28" s="27">
        <v>2</v>
      </c>
      <c r="I28" s="27">
        <v>4</v>
      </c>
      <c r="J28" s="28" t="s">
        <v>37</v>
      </c>
      <c r="K28" s="27">
        <v>29</v>
      </c>
      <c r="L28" s="27">
        <v>1</v>
      </c>
      <c r="M28" s="27">
        <v>41</v>
      </c>
      <c r="N28" s="31">
        <f t="shared" si="9"/>
        <v>11741</v>
      </c>
      <c r="O28" s="27">
        <v>330</v>
      </c>
      <c r="P28" s="31">
        <f t="shared" si="10"/>
        <v>3874530</v>
      </c>
      <c r="Q28" s="66">
        <f t="shared" si="2"/>
        <v>387.45300000000003</v>
      </c>
      <c r="R28" s="66">
        <f t="shared" si="7"/>
        <v>348.70770000000005</v>
      </c>
      <c r="S28" s="67">
        <f t="shared" si="8"/>
        <v>38.745299999999986</v>
      </c>
      <c r="T28" s="28"/>
      <c r="U28" s="28"/>
      <c r="V28" s="28"/>
      <c r="W28" s="32"/>
      <c r="X28" s="33"/>
      <c r="Y28" s="27"/>
      <c r="Z28" s="27"/>
      <c r="AA28" s="27"/>
      <c r="AB28" s="27"/>
      <c r="AC28" s="27"/>
      <c r="AD28" s="34">
        <f t="shared" si="11"/>
        <v>0</v>
      </c>
      <c r="AE28" s="31"/>
      <c r="AF28" s="31">
        <f t="shared" si="12"/>
        <v>0</v>
      </c>
      <c r="AG28" s="27"/>
      <c r="AH28" s="31"/>
      <c r="AI28" s="31">
        <f t="shared" si="13"/>
        <v>0</v>
      </c>
      <c r="AJ28" s="31">
        <f t="shared" si="6"/>
        <v>3874530</v>
      </c>
      <c r="AK28" s="27"/>
      <c r="AL28" s="31"/>
      <c r="AM28" s="35"/>
      <c r="AN28" s="68"/>
      <c r="AO28" s="27"/>
    </row>
    <row r="29" spans="1:41" s="38" customFormat="1" ht="23.25" customHeight="1">
      <c r="A29" s="111">
        <v>19</v>
      </c>
      <c r="B29" s="28" t="s">
        <v>232</v>
      </c>
      <c r="C29" s="29">
        <v>3470700011367</v>
      </c>
      <c r="D29" s="30" t="s">
        <v>98</v>
      </c>
      <c r="E29" s="27" t="s">
        <v>43</v>
      </c>
      <c r="F29" s="27" t="s">
        <v>99</v>
      </c>
      <c r="G29" s="27"/>
      <c r="H29" s="27">
        <v>48</v>
      </c>
      <c r="I29" s="27">
        <v>4</v>
      </c>
      <c r="J29" s="28" t="s">
        <v>37</v>
      </c>
      <c r="K29" s="27">
        <v>23</v>
      </c>
      <c r="L29" s="27">
        <v>0</v>
      </c>
      <c r="M29" s="27">
        <v>92</v>
      </c>
      <c r="N29" s="31">
        <f t="shared" si="9"/>
        <v>9292</v>
      </c>
      <c r="O29" s="27">
        <v>330</v>
      </c>
      <c r="P29" s="31">
        <f t="shared" si="10"/>
        <v>3066360</v>
      </c>
      <c r="Q29" s="66">
        <f t="shared" si="2"/>
        <v>306.63600000000002</v>
      </c>
      <c r="R29" s="66">
        <f t="shared" si="7"/>
        <v>275.97240000000005</v>
      </c>
      <c r="S29" s="67">
        <f t="shared" si="8"/>
        <v>30.663599999999974</v>
      </c>
      <c r="T29" s="28"/>
      <c r="U29" s="28"/>
      <c r="V29" s="28"/>
      <c r="W29" s="32"/>
      <c r="X29" s="33"/>
      <c r="Y29" s="27"/>
      <c r="Z29" s="27"/>
      <c r="AA29" s="27"/>
      <c r="AB29" s="27"/>
      <c r="AC29" s="27"/>
      <c r="AD29" s="34">
        <f t="shared" si="11"/>
        <v>0</v>
      </c>
      <c r="AE29" s="31"/>
      <c r="AF29" s="31">
        <f t="shared" si="12"/>
        <v>0</v>
      </c>
      <c r="AG29" s="27"/>
      <c r="AH29" s="31"/>
      <c r="AI29" s="31">
        <f t="shared" si="13"/>
        <v>0</v>
      </c>
      <c r="AJ29" s="31">
        <f t="shared" si="6"/>
        <v>3066360</v>
      </c>
      <c r="AK29" s="27"/>
      <c r="AL29" s="31"/>
      <c r="AM29" s="35"/>
      <c r="AN29" s="68"/>
      <c r="AO29" s="27"/>
    </row>
    <row r="30" spans="1:41" s="38" customFormat="1" ht="23.25" customHeight="1">
      <c r="A30" s="111">
        <v>20</v>
      </c>
      <c r="B30" s="28" t="s">
        <v>233</v>
      </c>
      <c r="C30" s="29">
        <v>3410400661544</v>
      </c>
      <c r="D30" s="30" t="s">
        <v>100</v>
      </c>
      <c r="E30" s="27" t="s">
        <v>43</v>
      </c>
      <c r="F30" s="27">
        <v>829</v>
      </c>
      <c r="G30" s="27"/>
      <c r="H30" s="27">
        <v>37</v>
      </c>
      <c r="I30" s="27">
        <v>4</v>
      </c>
      <c r="J30" s="28" t="s">
        <v>37</v>
      </c>
      <c r="K30" s="27">
        <v>31</v>
      </c>
      <c r="L30" s="27">
        <v>3</v>
      </c>
      <c r="M30" s="27">
        <v>59</v>
      </c>
      <c r="N30" s="31">
        <f t="shared" si="9"/>
        <v>12759</v>
      </c>
      <c r="O30" s="27">
        <v>330</v>
      </c>
      <c r="P30" s="31">
        <f t="shared" si="10"/>
        <v>4210470</v>
      </c>
      <c r="Q30" s="66">
        <f t="shared" si="2"/>
        <v>421.04700000000003</v>
      </c>
      <c r="R30" s="66">
        <f t="shared" si="7"/>
        <v>378.94230000000005</v>
      </c>
      <c r="S30" s="67">
        <f t="shared" si="8"/>
        <v>42.10469999999998</v>
      </c>
      <c r="T30" s="28"/>
      <c r="U30" s="28"/>
      <c r="V30" s="28"/>
      <c r="W30" s="32"/>
      <c r="X30" s="33"/>
      <c r="Y30" s="27"/>
      <c r="Z30" s="27"/>
      <c r="AA30" s="27"/>
      <c r="AB30" s="27"/>
      <c r="AC30" s="27"/>
      <c r="AD30" s="34">
        <f t="shared" si="11"/>
        <v>0</v>
      </c>
      <c r="AE30" s="31"/>
      <c r="AF30" s="31">
        <f t="shared" si="12"/>
        <v>0</v>
      </c>
      <c r="AG30" s="27"/>
      <c r="AH30" s="31"/>
      <c r="AI30" s="31">
        <f t="shared" si="13"/>
        <v>0</v>
      </c>
      <c r="AJ30" s="31">
        <f t="shared" si="6"/>
        <v>4210470</v>
      </c>
      <c r="AK30" s="27"/>
      <c r="AL30" s="31"/>
      <c r="AM30" s="35"/>
      <c r="AN30" s="68"/>
      <c r="AO30" s="27"/>
    </row>
    <row r="31" spans="1:41" s="38" customFormat="1" ht="23.25" customHeight="1">
      <c r="A31" s="111">
        <v>21</v>
      </c>
      <c r="B31" s="28" t="s">
        <v>234</v>
      </c>
      <c r="C31" s="29">
        <v>3470100040294</v>
      </c>
      <c r="D31" s="30" t="s">
        <v>100</v>
      </c>
      <c r="E31" s="27" t="s">
        <v>43</v>
      </c>
      <c r="F31" s="27">
        <v>829</v>
      </c>
      <c r="G31" s="27"/>
      <c r="H31" s="27">
        <v>38</v>
      </c>
      <c r="I31" s="27">
        <v>4</v>
      </c>
      <c r="J31" s="28" t="s">
        <v>37</v>
      </c>
      <c r="K31" s="27">
        <v>23</v>
      </c>
      <c r="L31" s="27">
        <v>0</v>
      </c>
      <c r="M31" s="27">
        <v>0</v>
      </c>
      <c r="N31" s="31">
        <f t="shared" si="9"/>
        <v>9200</v>
      </c>
      <c r="O31" s="27">
        <v>330</v>
      </c>
      <c r="P31" s="31">
        <f t="shared" si="10"/>
        <v>3036000</v>
      </c>
      <c r="Q31" s="66">
        <f t="shared" si="2"/>
        <v>303.60000000000002</v>
      </c>
      <c r="R31" s="66">
        <f t="shared" si="7"/>
        <v>273.24</v>
      </c>
      <c r="S31" s="67">
        <f t="shared" si="8"/>
        <v>30.360000000000014</v>
      </c>
      <c r="T31" s="28"/>
      <c r="U31" s="28"/>
      <c r="V31" s="28"/>
      <c r="W31" s="32"/>
      <c r="X31" s="33"/>
      <c r="Y31" s="27"/>
      <c r="Z31" s="27"/>
      <c r="AA31" s="27"/>
      <c r="AB31" s="27"/>
      <c r="AC31" s="27"/>
      <c r="AD31" s="34">
        <f t="shared" si="11"/>
        <v>0</v>
      </c>
      <c r="AE31" s="31"/>
      <c r="AF31" s="31">
        <f t="shared" si="12"/>
        <v>0</v>
      </c>
      <c r="AG31" s="27"/>
      <c r="AH31" s="31"/>
      <c r="AI31" s="31">
        <f t="shared" si="13"/>
        <v>0</v>
      </c>
      <c r="AJ31" s="31">
        <f t="shared" si="6"/>
        <v>3036000</v>
      </c>
      <c r="AK31" s="27"/>
      <c r="AL31" s="31"/>
      <c r="AM31" s="35"/>
      <c r="AN31" s="68"/>
      <c r="AO31" s="27"/>
    </row>
    <row r="32" spans="1:41" s="38" customFormat="1" ht="23.25" customHeight="1">
      <c r="A32" s="111">
        <v>22</v>
      </c>
      <c r="B32" s="28" t="s">
        <v>235</v>
      </c>
      <c r="C32" s="29">
        <v>3470700087291</v>
      </c>
      <c r="D32" s="30" t="s">
        <v>80</v>
      </c>
      <c r="E32" s="27" t="s">
        <v>43</v>
      </c>
      <c r="F32" s="27">
        <v>1036</v>
      </c>
      <c r="G32" s="27"/>
      <c r="H32" s="27">
        <v>7</v>
      </c>
      <c r="I32" s="27">
        <v>4</v>
      </c>
      <c r="J32" s="28" t="s">
        <v>37</v>
      </c>
      <c r="K32" s="27">
        <v>43</v>
      </c>
      <c r="L32" s="27">
        <v>0</v>
      </c>
      <c r="M32" s="27">
        <v>69</v>
      </c>
      <c r="N32" s="31">
        <f t="shared" si="9"/>
        <v>17269</v>
      </c>
      <c r="O32" s="27">
        <v>330</v>
      </c>
      <c r="P32" s="31">
        <f t="shared" si="10"/>
        <v>5698770</v>
      </c>
      <c r="Q32" s="66">
        <f t="shared" si="2"/>
        <v>569.87700000000007</v>
      </c>
      <c r="R32" s="66">
        <f t="shared" si="7"/>
        <v>512.88930000000005</v>
      </c>
      <c r="S32" s="67">
        <f t="shared" si="8"/>
        <v>56.987700000000018</v>
      </c>
      <c r="T32" s="28"/>
      <c r="U32" s="28"/>
      <c r="V32" s="28"/>
      <c r="W32" s="32"/>
      <c r="X32" s="33"/>
      <c r="Y32" s="27"/>
      <c r="Z32" s="27"/>
      <c r="AA32" s="27"/>
      <c r="AB32" s="27"/>
      <c r="AC32" s="27"/>
      <c r="AD32" s="34">
        <f t="shared" si="11"/>
        <v>0</v>
      </c>
      <c r="AE32" s="31"/>
      <c r="AF32" s="31">
        <f t="shared" si="12"/>
        <v>0</v>
      </c>
      <c r="AG32" s="27"/>
      <c r="AH32" s="31"/>
      <c r="AI32" s="31">
        <f t="shared" si="13"/>
        <v>0</v>
      </c>
      <c r="AJ32" s="31">
        <f t="shared" si="6"/>
        <v>5698770</v>
      </c>
      <c r="AK32" s="27"/>
      <c r="AL32" s="31"/>
      <c r="AM32" s="35"/>
      <c r="AN32" s="68"/>
      <c r="AO32" s="27"/>
    </row>
    <row r="33" spans="1:41" s="38" customFormat="1" ht="23.25" customHeight="1">
      <c r="A33" s="162">
        <v>23</v>
      </c>
      <c r="B33" s="28" t="s">
        <v>236</v>
      </c>
      <c r="C33" s="29">
        <v>3470700021931</v>
      </c>
      <c r="D33" s="30" t="s">
        <v>86</v>
      </c>
      <c r="E33" s="27" t="s">
        <v>43</v>
      </c>
      <c r="F33" s="27">
        <v>1036</v>
      </c>
      <c r="G33" s="27"/>
      <c r="H33" s="27">
        <v>11</v>
      </c>
      <c r="I33" s="27">
        <v>4</v>
      </c>
      <c r="J33" s="28" t="s">
        <v>37</v>
      </c>
      <c r="K33" s="27">
        <v>31</v>
      </c>
      <c r="L33" s="27">
        <v>2</v>
      </c>
      <c r="M33" s="27">
        <v>27</v>
      </c>
      <c r="N33" s="31">
        <f t="shared" si="9"/>
        <v>12627</v>
      </c>
      <c r="O33" s="27">
        <v>330</v>
      </c>
      <c r="P33" s="31">
        <f t="shared" si="10"/>
        <v>4166910</v>
      </c>
      <c r="Q33" s="66">
        <f t="shared" si="2"/>
        <v>416.69100000000003</v>
      </c>
      <c r="R33" s="66">
        <f t="shared" si="7"/>
        <v>375.02190000000002</v>
      </c>
      <c r="S33" s="67">
        <f t="shared" si="8"/>
        <v>41.669100000000014</v>
      </c>
      <c r="T33" s="28"/>
      <c r="U33" s="28"/>
      <c r="V33" s="28"/>
      <c r="W33" s="32"/>
      <c r="X33" s="33"/>
      <c r="Y33" s="27"/>
      <c r="Z33" s="27"/>
      <c r="AA33" s="27"/>
      <c r="AB33" s="27"/>
      <c r="AC33" s="27"/>
      <c r="AD33" s="34">
        <f t="shared" si="11"/>
        <v>0</v>
      </c>
      <c r="AE33" s="31"/>
      <c r="AF33" s="31">
        <f t="shared" si="12"/>
        <v>0</v>
      </c>
      <c r="AG33" s="27"/>
      <c r="AH33" s="31"/>
      <c r="AI33" s="31">
        <f t="shared" si="13"/>
        <v>0</v>
      </c>
      <c r="AJ33" s="31">
        <f t="shared" si="6"/>
        <v>4166910</v>
      </c>
      <c r="AK33" s="27"/>
      <c r="AL33" s="31"/>
      <c r="AM33" s="35"/>
      <c r="AN33" s="68"/>
      <c r="AO33" s="27"/>
    </row>
    <row r="34" spans="1:41" s="38" customFormat="1" ht="23.25" customHeight="1">
      <c r="A34" s="163"/>
      <c r="B34" s="28"/>
      <c r="C34" s="29"/>
      <c r="D34" s="30" t="s">
        <v>86</v>
      </c>
      <c r="E34" s="27" t="s">
        <v>43</v>
      </c>
      <c r="F34" s="27">
        <v>3996</v>
      </c>
      <c r="G34" s="27"/>
      <c r="H34" s="27">
        <v>5</v>
      </c>
      <c r="I34" s="27">
        <v>4</v>
      </c>
      <c r="J34" s="28" t="s">
        <v>37</v>
      </c>
      <c r="K34" s="27">
        <v>12</v>
      </c>
      <c r="L34" s="27">
        <v>3</v>
      </c>
      <c r="M34" s="27">
        <v>54</v>
      </c>
      <c r="N34" s="31">
        <f t="shared" si="9"/>
        <v>5154</v>
      </c>
      <c r="O34" s="27">
        <v>330</v>
      </c>
      <c r="P34" s="31">
        <f t="shared" si="10"/>
        <v>1700820</v>
      </c>
      <c r="Q34" s="66">
        <f t="shared" si="2"/>
        <v>170.08200000000002</v>
      </c>
      <c r="R34" s="66">
        <f t="shared" si="7"/>
        <v>153.07380000000003</v>
      </c>
      <c r="S34" s="67">
        <f t="shared" si="8"/>
        <v>17.008199999999988</v>
      </c>
      <c r="T34" s="28"/>
      <c r="U34" s="28"/>
      <c r="V34" s="28"/>
      <c r="W34" s="32"/>
      <c r="X34" s="33"/>
      <c r="Y34" s="27"/>
      <c r="Z34" s="27"/>
      <c r="AA34" s="27"/>
      <c r="AB34" s="27"/>
      <c r="AC34" s="27"/>
      <c r="AD34" s="34">
        <f t="shared" si="11"/>
        <v>0</v>
      </c>
      <c r="AE34" s="31"/>
      <c r="AF34" s="31">
        <f t="shared" si="12"/>
        <v>0</v>
      </c>
      <c r="AG34" s="27"/>
      <c r="AH34" s="31"/>
      <c r="AI34" s="31">
        <f t="shared" si="13"/>
        <v>0</v>
      </c>
      <c r="AJ34" s="31">
        <f t="shared" si="6"/>
        <v>1700820</v>
      </c>
      <c r="AK34" s="27"/>
      <c r="AL34" s="31"/>
      <c r="AM34" s="35"/>
      <c r="AN34" s="68"/>
      <c r="AO34" s="27"/>
    </row>
    <row r="35" spans="1:41" s="38" customFormat="1" ht="23.25" customHeight="1">
      <c r="A35" s="164"/>
      <c r="B35" s="28"/>
      <c r="C35" s="29"/>
      <c r="D35" s="30"/>
      <c r="E35" s="27"/>
      <c r="F35" s="27"/>
      <c r="G35" s="27"/>
      <c r="H35" s="27"/>
      <c r="I35" s="27"/>
      <c r="J35" s="28"/>
      <c r="K35" s="27"/>
      <c r="L35" s="27"/>
      <c r="M35" s="27"/>
      <c r="N35" s="31"/>
      <c r="O35" s="27"/>
      <c r="P35" s="31"/>
      <c r="Q35" s="66">
        <f>SUM(Q33:Q34)</f>
        <v>586.77300000000002</v>
      </c>
      <c r="R35" s="66">
        <f>SUM(R33:R34)</f>
        <v>528.09570000000008</v>
      </c>
      <c r="S35" s="67">
        <f>SUM(S33:S34)</f>
        <v>58.677300000000002</v>
      </c>
      <c r="T35" s="28"/>
      <c r="U35" s="28"/>
      <c r="V35" s="28"/>
      <c r="W35" s="32"/>
      <c r="X35" s="33"/>
      <c r="Y35" s="27"/>
      <c r="Z35" s="27"/>
      <c r="AA35" s="27"/>
      <c r="AB35" s="27"/>
      <c r="AC35" s="27"/>
      <c r="AD35" s="34"/>
      <c r="AE35" s="31"/>
      <c r="AF35" s="31"/>
      <c r="AG35" s="27"/>
      <c r="AH35" s="31"/>
      <c r="AI35" s="31"/>
      <c r="AJ35" s="31"/>
      <c r="AK35" s="27"/>
      <c r="AL35" s="31"/>
      <c r="AM35" s="35"/>
      <c r="AN35" s="68"/>
      <c r="AO35" s="27"/>
    </row>
    <row r="36" spans="1:41" s="38" customFormat="1" ht="23.25" customHeight="1">
      <c r="A36" s="111">
        <v>24</v>
      </c>
      <c r="B36" s="28" t="s">
        <v>237</v>
      </c>
      <c r="C36" s="29">
        <v>3471100150677</v>
      </c>
      <c r="D36" s="30" t="s">
        <v>79</v>
      </c>
      <c r="E36" s="27" t="s">
        <v>43</v>
      </c>
      <c r="F36" s="27" t="s">
        <v>101</v>
      </c>
      <c r="G36" s="27"/>
      <c r="H36" s="27">
        <v>49</v>
      </c>
      <c r="I36" s="27">
        <v>4</v>
      </c>
      <c r="J36" s="28" t="s">
        <v>37</v>
      </c>
      <c r="K36" s="27">
        <v>13</v>
      </c>
      <c r="L36" s="27">
        <v>2</v>
      </c>
      <c r="M36" s="27">
        <v>29</v>
      </c>
      <c r="N36" s="31">
        <f t="shared" si="9"/>
        <v>5429</v>
      </c>
      <c r="O36" s="27">
        <v>330</v>
      </c>
      <c r="P36" s="31">
        <f t="shared" si="10"/>
        <v>1791570</v>
      </c>
      <c r="Q36" s="66">
        <f t="shared" si="2"/>
        <v>179.15700000000001</v>
      </c>
      <c r="R36" s="66">
        <f t="shared" si="7"/>
        <v>161.24130000000002</v>
      </c>
      <c r="S36" s="67">
        <v>18</v>
      </c>
      <c r="T36" s="28"/>
      <c r="U36" s="28"/>
      <c r="V36" s="28"/>
      <c r="W36" s="32"/>
      <c r="X36" s="33"/>
      <c r="Y36" s="27"/>
      <c r="Z36" s="27"/>
      <c r="AA36" s="27"/>
      <c r="AB36" s="27"/>
      <c r="AC36" s="27"/>
      <c r="AD36" s="34">
        <f t="shared" si="11"/>
        <v>0</v>
      </c>
      <c r="AE36" s="31"/>
      <c r="AF36" s="31">
        <f t="shared" si="12"/>
        <v>0</v>
      </c>
      <c r="AG36" s="27"/>
      <c r="AH36" s="31"/>
      <c r="AI36" s="31">
        <f t="shared" si="13"/>
        <v>0</v>
      </c>
      <c r="AJ36" s="31">
        <f t="shared" si="6"/>
        <v>1791570</v>
      </c>
      <c r="AK36" s="27"/>
      <c r="AL36" s="31"/>
      <c r="AM36" s="35"/>
      <c r="AN36" s="68"/>
      <c r="AO36" s="27"/>
    </row>
    <row r="37" spans="1:41" s="38" customFormat="1" ht="23.25" customHeight="1">
      <c r="A37" s="111">
        <v>25</v>
      </c>
      <c r="B37" s="28" t="s">
        <v>238</v>
      </c>
      <c r="C37" s="29">
        <v>3470700021907</v>
      </c>
      <c r="D37" s="30" t="s">
        <v>57</v>
      </c>
      <c r="E37" s="27" t="s">
        <v>43</v>
      </c>
      <c r="F37" s="27">
        <v>3996</v>
      </c>
      <c r="G37" s="27"/>
      <c r="H37" s="27">
        <v>2</v>
      </c>
      <c r="I37" s="27">
        <v>4</v>
      </c>
      <c r="J37" s="28" t="s">
        <v>37</v>
      </c>
      <c r="K37" s="27">
        <v>49</v>
      </c>
      <c r="L37" s="27">
        <v>0</v>
      </c>
      <c r="M37" s="27">
        <v>27</v>
      </c>
      <c r="N37" s="31">
        <f t="shared" si="9"/>
        <v>19627</v>
      </c>
      <c r="O37" s="27">
        <v>330</v>
      </c>
      <c r="P37" s="31">
        <f t="shared" si="10"/>
        <v>6476910</v>
      </c>
      <c r="Q37" s="66">
        <f t="shared" si="2"/>
        <v>647.69100000000003</v>
      </c>
      <c r="R37" s="66">
        <f t="shared" si="7"/>
        <v>582.92190000000005</v>
      </c>
      <c r="S37" s="67">
        <f t="shared" si="8"/>
        <v>64.76909999999998</v>
      </c>
      <c r="T37" s="28"/>
      <c r="U37" s="28"/>
      <c r="V37" s="28"/>
      <c r="W37" s="32"/>
      <c r="X37" s="33"/>
      <c r="Y37" s="27"/>
      <c r="Z37" s="27"/>
      <c r="AA37" s="27"/>
      <c r="AB37" s="27"/>
      <c r="AC37" s="27"/>
      <c r="AD37" s="34">
        <f t="shared" si="11"/>
        <v>0</v>
      </c>
      <c r="AE37" s="31"/>
      <c r="AF37" s="31">
        <f t="shared" si="12"/>
        <v>0</v>
      </c>
      <c r="AG37" s="27"/>
      <c r="AH37" s="31"/>
      <c r="AI37" s="31">
        <f t="shared" si="13"/>
        <v>0</v>
      </c>
      <c r="AJ37" s="31">
        <f t="shared" si="6"/>
        <v>6476910</v>
      </c>
      <c r="AK37" s="27"/>
      <c r="AL37" s="31"/>
      <c r="AM37" s="35"/>
      <c r="AN37" s="68"/>
      <c r="AO37" s="27"/>
    </row>
    <row r="38" spans="1:41" s="94" customFormat="1" ht="23.25" customHeight="1">
      <c r="A38" s="208" t="s">
        <v>423</v>
      </c>
      <c r="B38" s="83" t="s">
        <v>239</v>
      </c>
      <c r="C38" s="84">
        <v>3470700026364</v>
      </c>
      <c r="D38" s="85" t="s">
        <v>102</v>
      </c>
      <c r="E38" s="86" t="s">
        <v>43</v>
      </c>
      <c r="F38" s="86">
        <v>665</v>
      </c>
      <c r="G38" s="86"/>
      <c r="H38" s="86">
        <v>6</v>
      </c>
      <c r="I38" s="86">
        <v>4</v>
      </c>
      <c r="J38" s="83" t="s">
        <v>37</v>
      </c>
      <c r="K38" s="86">
        <v>4</v>
      </c>
      <c r="L38" s="86">
        <v>3</v>
      </c>
      <c r="M38" s="86">
        <v>23</v>
      </c>
      <c r="N38" s="87">
        <f t="shared" si="9"/>
        <v>1923</v>
      </c>
      <c r="O38" s="86">
        <v>330</v>
      </c>
      <c r="P38" s="87">
        <f t="shared" si="10"/>
        <v>634590</v>
      </c>
      <c r="Q38" s="88">
        <f t="shared" si="2"/>
        <v>63.459000000000003</v>
      </c>
      <c r="R38" s="88">
        <f t="shared" si="7"/>
        <v>57.113100000000003</v>
      </c>
      <c r="S38" s="89">
        <f t="shared" si="8"/>
        <v>6.3459000000000003</v>
      </c>
      <c r="T38" s="83"/>
      <c r="U38" s="83"/>
      <c r="V38" s="83"/>
      <c r="W38" s="90"/>
      <c r="X38" s="91"/>
      <c r="Y38" s="86"/>
      <c r="Z38" s="86"/>
      <c r="AA38" s="86"/>
      <c r="AB38" s="86"/>
      <c r="AC38" s="86"/>
      <c r="AD38" s="87">
        <f t="shared" si="11"/>
        <v>0</v>
      </c>
      <c r="AE38" s="87"/>
      <c r="AF38" s="87">
        <f t="shared" si="12"/>
        <v>0</v>
      </c>
      <c r="AG38" s="86"/>
      <c r="AH38" s="87"/>
      <c r="AI38" s="87">
        <f t="shared" si="13"/>
        <v>0</v>
      </c>
      <c r="AJ38" s="87">
        <f t="shared" si="6"/>
        <v>634590</v>
      </c>
      <c r="AK38" s="86"/>
      <c r="AL38" s="87"/>
      <c r="AM38" s="92"/>
      <c r="AN38" s="93"/>
      <c r="AO38" s="86" t="s">
        <v>361</v>
      </c>
    </row>
    <row r="39" spans="1:41" s="94" customFormat="1" ht="23.25" customHeight="1">
      <c r="A39" s="209"/>
      <c r="B39" s="83"/>
      <c r="C39" s="84"/>
      <c r="D39" s="85"/>
      <c r="E39" s="86" t="s">
        <v>43</v>
      </c>
      <c r="F39" s="86">
        <v>653</v>
      </c>
      <c r="G39" s="86"/>
      <c r="H39" s="86">
        <v>4</v>
      </c>
      <c r="I39" s="86">
        <v>4</v>
      </c>
      <c r="J39" s="83" t="s">
        <v>37</v>
      </c>
      <c r="K39" s="86">
        <v>14</v>
      </c>
      <c r="L39" s="86">
        <v>3</v>
      </c>
      <c r="M39" s="86">
        <v>58</v>
      </c>
      <c r="N39" s="87">
        <f t="shared" si="9"/>
        <v>5958</v>
      </c>
      <c r="O39" s="86">
        <v>330</v>
      </c>
      <c r="P39" s="87">
        <f t="shared" si="10"/>
        <v>1966140</v>
      </c>
      <c r="Q39" s="88">
        <f t="shared" si="2"/>
        <v>196.614</v>
      </c>
      <c r="R39" s="88">
        <f t="shared" si="7"/>
        <v>176.95260000000002</v>
      </c>
      <c r="S39" s="89">
        <f t="shared" si="8"/>
        <v>19.661399999999986</v>
      </c>
      <c r="T39" s="83"/>
      <c r="U39" s="83"/>
      <c r="V39" s="83"/>
      <c r="W39" s="90"/>
      <c r="X39" s="91"/>
      <c r="Y39" s="86"/>
      <c r="Z39" s="86"/>
      <c r="AA39" s="86"/>
      <c r="AB39" s="86"/>
      <c r="AC39" s="86"/>
      <c r="AD39" s="87">
        <f t="shared" si="11"/>
        <v>0</v>
      </c>
      <c r="AE39" s="87"/>
      <c r="AF39" s="87">
        <f t="shared" si="12"/>
        <v>0</v>
      </c>
      <c r="AG39" s="86"/>
      <c r="AH39" s="87"/>
      <c r="AI39" s="87">
        <f t="shared" si="13"/>
        <v>0</v>
      </c>
      <c r="AJ39" s="87">
        <f t="shared" si="6"/>
        <v>1966140</v>
      </c>
      <c r="AK39" s="86"/>
      <c r="AL39" s="87"/>
      <c r="AM39" s="92"/>
      <c r="AN39" s="93"/>
      <c r="AO39" s="86"/>
    </row>
    <row r="40" spans="1:41" s="94" customFormat="1" ht="23.25" customHeight="1">
      <c r="A40" s="210"/>
      <c r="B40" s="83"/>
      <c r="C40" s="84"/>
      <c r="D40" s="85"/>
      <c r="E40" s="86"/>
      <c r="F40" s="86"/>
      <c r="G40" s="86"/>
      <c r="H40" s="86"/>
      <c r="I40" s="86"/>
      <c r="J40" s="83"/>
      <c r="K40" s="86"/>
      <c r="L40" s="86"/>
      <c r="M40" s="86"/>
      <c r="N40" s="87"/>
      <c r="O40" s="86"/>
      <c r="P40" s="87"/>
      <c r="Q40" s="88">
        <f>SUM(Q38:Q39)</f>
        <v>260.07299999999998</v>
      </c>
      <c r="R40" s="88">
        <f t="shared" si="7"/>
        <v>234.06569999999999</v>
      </c>
      <c r="S40" s="89">
        <f>SUM(S38:S39)</f>
        <v>26.007299999999987</v>
      </c>
      <c r="T40" s="83"/>
      <c r="U40" s="83"/>
      <c r="V40" s="83"/>
      <c r="W40" s="90"/>
      <c r="X40" s="91"/>
      <c r="Y40" s="86"/>
      <c r="Z40" s="86"/>
      <c r="AA40" s="86"/>
      <c r="AB40" s="86"/>
      <c r="AC40" s="86"/>
      <c r="AD40" s="87"/>
      <c r="AE40" s="87"/>
      <c r="AF40" s="87"/>
      <c r="AG40" s="86"/>
      <c r="AH40" s="87"/>
      <c r="AI40" s="87"/>
      <c r="AJ40" s="87"/>
      <c r="AK40" s="86"/>
      <c r="AL40" s="87"/>
      <c r="AM40" s="92"/>
      <c r="AN40" s="93"/>
      <c r="AO40" s="86"/>
    </row>
    <row r="41" spans="1:41" s="38" customFormat="1" ht="23.25" customHeight="1">
      <c r="A41" s="111">
        <v>26</v>
      </c>
      <c r="B41" s="28" t="s">
        <v>240</v>
      </c>
      <c r="C41" s="29">
        <v>3470700025864</v>
      </c>
      <c r="D41" s="30" t="s">
        <v>103</v>
      </c>
      <c r="E41" s="27" t="s">
        <v>43</v>
      </c>
      <c r="F41" s="27">
        <v>3666</v>
      </c>
      <c r="G41" s="27"/>
      <c r="H41" s="27">
        <v>1</v>
      </c>
      <c r="I41" s="27">
        <v>4</v>
      </c>
      <c r="J41" s="28" t="s">
        <v>37</v>
      </c>
      <c r="K41" s="27">
        <v>30</v>
      </c>
      <c r="L41" s="27">
        <v>3</v>
      </c>
      <c r="M41" s="27">
        <v>85</v>
      </c>
      <c r="N41" s="31">
        <f t="shared" si="9"/>
        <v>12385</v>
      </c>
      <c r="O41" s="27">
        <v>330</v>
      </c>
      <c r="P41" s="31">
        <f t="shared" si="10"/>
        <v>4087050</v>
      </c>
      <c r="Q41" s="66">
        <f t="shared" si="2"/>
        <v>408.70500000000004</v>
      </c>
      <c r="R41" s="66">
        <f t="shared" si="7"/>
        <v>367.83450000000005</v>
      </c>
      <c r="S41" s="67">
        <f t="shared" si="8"/>
        <v>40.870499999999993</v>
      </c>
      <c r="T41" s="28"/>
      <c r="U41" s="28"/>
      <c r="V41" s="28"/>
      <c r="W41" s="32"/>
      <c r="X41" s="33"/>
      <c r="Y41" s="27"/>
      <c r="Z41" s="27"/>
      <c r="AA41" s="27"/>
      <c r="AB41" s="27"/>
      <c r="AC41" s="27"/>
      <c r="AD41" s="34">
        <f t="shared" si="11"/>
        <v>0</v>
      </c>
      <c r="AE41" s="31"/>
      <c r="AF41" s="31">
        <f t="shared" si="12"/>
        <v>0</v>
      </c>
      <c r="AG41" s="27"/>
      <c r="AH41" s="31"/>
      <c r="AI41" s="31">
        <f t="shared" si="13"/>
        <v>0</v>
      </c>
      <c r="AJ41" s="31">
        <f t="shared" si="6"/>
        <v>4087050</v>
      </c>
      <c r="AK41" s="27"/>
      <c r="AL41" s="31"/>
      <c r="AM41" s="35"/>
      <c r="AN41" s="68"/>
      <c r="AO41" s="27"/>
    </row>
    <row r="42" spans="1:41" s="38" customFormat="1" ht="23.25" customHeight="1">
      <c r="A42" s="111">
        <v>27</v>
      </c>
      <c r="B42" s="28" t="s">
        <v>241</v>
      </c>
      <c r="C42" s="29">
        <v>5401699019760</v>
      </c>
      <c r="D42" s="30" t="s">
        <v>104</v>
      </c>
      <c r="E42" s="27" t="s">
        <v>43</v>
      </c>
      <c r="F42" s="27">
        <v>3985</v>
      </c>
      <c r="G42" s="27"/>
      <c r="H42" s="27">
        <v>2</v>
      </c>
      <c r="I42" s="27">
        <v>4</v>
      </c>
      <c r="J42" s="28" t="s">
        <v>37</v>
      </c>
      <c r="K42" s="27">
        <v>41</v>
      </c>
      <c r="L42" s="27">
        <v>2</v>
      </c>
      <c r="M42" s="27">
        <v>12</v>
      </c>
      <c r="N42" s="31">
        <f t="shared" si="9"/>
        <v>16612</v>
      </c>
      <c r="O42" s="27">
        <v>330</v>
      </c>
      <c r="P42" s="31">
        <f t="shared" si="10"/>
        <v>5481960</v>
      </c>
      <c r="Q42" s="66">
        <f t="shared" si="2"/>
        <v>548.19600000000003</v>
      </c>
      <c r="R42" s="66">
        <f t="shared" si="7"/>
        <v>493.37640000000005</v>
      </c>
      <c r="S42" s="67">
        <f t="shared" si="8"/>
        <v>54.81959999999998</v>
      </c>
      <c r="T42" s="28"/>
      <c r="U42" s="28"/>
      <c r="V42" s="28"/>
      <c r="W42" s="32"/>
      <c r="X42" s="33"/>
      <c r="Y42" s="27"/>
      <c r="Z42" s="27"/>
      <c r="AA42" s="27"/>
      <c r="AB42" s="27"/>
      <c r="AC42" s="27"/>
      <c r="AD42" s="34">
        <f t="shared" si="11"/>
        <v>0</v>
      </c>
      <c r="AE42" s="31"/>
      <c r="AF42" s="31">
        <f t="shared" si="12"/>
        <v>0</v>
      </c>
      <c r="AG42" s="27"/>
      <c r="AH42" s="31"/>
      <c r="AI42" s="31">
        <f t="shared" si="13"/>
        <v>0</v>
      </c>
      <c r="AJ42" s="31">
        <f t="shared" si="6"/>
        <v>5481960</v>
      </c>
      <c r="AK42" s="27"/>
      <c r="AL42" s="31"/>
      <c r="AM42" s="35"/>
      <c r="AN42" s="68"/>
      <c r="AO42" s="27"/>
    </row>
    <row r="43" spans="1:41" s="38" customFormat="1" ht="23.25" customHeight="1">
      <c r="A43" s="111">
        <v>28</v>
      </c>
      <c r="B43" s="28" t="s">
        <v>242</v>
      </c>
      <c r="C43" s="29">
        <v>3470700030086</v>
      </c>
      <c r="D43" s="30" t="s">
        <v>83</v>
      </c>
      <c r="E43" s="27" t="s">
        <v>43</v>
      </c>
      <c r="F43" s="27">
        <v>434</v>
      </c>
      <c r="G43" s="27"/>
      <c r="H43" s="27">
        <v>10</v>
      </c>
      <c r="I43" s="27">
        <v>4</v>
      </c>
      <c r="J43" s="28" t="s">
        <v>37</v>
      </c>
      <c r="K43" s="27">
        <v>22</v>
      </c>
      <c r="L43" s="27">
        <v>1</v>
      </c>
      <c r="M43" s="27">
        <v>68</v>
      </c>
      <c r="N43" s="31">
        <f t="shared" si="9"/>
        <v>8968</v>
      </c>
      <c r="O43" s="27">
        <v>330</v>
      </c>
      <c r="P43" s="31">
        <f t="shared" si="10"/>
        <v>2959440</v>
      </c>
      <c r="Q43" s="66">
        <f t="shared" si="2"/>
        <v>295.94400000000002</v>
      </c>
      <c r="R43" s="66">
        <f t="shared" si="7"/>
        <v>266.34960000000001</v>
      </c>
      <c r="S43" s="67">
        <f t="shared" si="8"/>
        <v>29.594400000000007</v>
      </c>
      <c r="T43" s="28"/>
      <c r="U43" s="28"/>
      <c r="V43" s="28"/>
      <c r="W43" s="32"/>
      <c r="X43" s="33"/>
      <c r="Y43" s="27"/>
      <c r="Z43" s="27"/>
      <c r="AA43" s="27"/>
      <c r="AB43" s="27"/>
      <c r="AC43" s="27"/>
      <c r="AD43" s="34">
        <f t="shared" si="11"/>
        <v>0</v>
      </c>
      <c r="AE43" s="31"/>
      <c r="AF43" s="31">
        <f t="shared" si="12"/>
        <v>0</v>
      </c>
      <c r="AG43" s="27"/>
      <c r="AH43" s="31"/>
      <c r="AI43" s="31">
        <f t="shared" si="13"/>
        <v>0</v>
      </c>
      <c r="AJ43" s="31">
        <f t="shared" si="6"/>
        <v>2959440</v>
      </c>
      <c r="AK43" s="27"/>
      <c r="AL43" s="31"/>
      <c r="AM43" s="35"/>
      <c r="AN43" s="68"/>
      <c r="AO43" s="27"/>
    </row>
    <row r="44" spans="1:41" s="38" customFormat="1" ht="23.25" customHeight="1">
      <c r="A44" s="111">
        <v>29</v>
      </c>
      <c r="B44" s="28" t="s">
        <v>243</v>
      </c>
      <c r="C44" s="29">
        <v>3470700028243</v>
      </c>
      <c r="D44" s="30" t="s">
        <v>72</v>
      </c>
      <c r="E44" s="27" t="s">
        <v>43</v>
      </c>
      <c r="F44" s="27">
        <v>3985</v>
      </c>
      <c r="G44" s="27"/>
      <c r="H44" s="27">
        <v>3</v>
      </c>
      <c r="I44" s="27">
        <v>4</v>
      </c>
      <c r="J44" s="28" t="s">
        <v>37</v>
      </c>
      <c r="K44" s="27">
        <v>35</v>
      </c>
      <c r="L44" s="27">
        <v>0</v>
      </c>
      <c r="M44" s="27">
        <v>92</v>
      </c>
      <c r="N44" s="31">
        <f t="shared" si="9"/>
        <v>14092</v>
      </c>
      <c r="O44" s="27">
        <v>330</v>
      </c>
      <c r="P44" s="31">
        <f t="shared" si="10"/>
        <v>4650360</v>
      </c>
      <c r="Q44" s="66">
        <f t="shared" si="2"/>
        <v>465.036</v>
      </c>
      <c r="R44" s="66">
        <f t="shared" si="7"/>
        <v>418.5324</v>
      </c>
      <c r="S44" s="67">
        <f t="shared" si="8"/>
        <v>46.503600000000006</v>
      </c>
      <c r="T44" s="28"/>
      <c r="U44" s="28"/>
      <c r="V44" s="28"/>
      <c r="W44" s="32"/>
      <c r="X44" s="33"/>
      <c r="Y44" s="27"/>
      <c r="Z44" s="27"/>
      <c r="AA44" s="27"/>
      <c r="AB44" s="27"/>
      <c r="AC44" s="27"/>
      <c r="AD44" s="34">
        <f t="shared" si="11"/>
        <v>0</v>
      </c>
      <c r="AE44" s="31"/>
      <c r="AF44" s="31">
        <f t="shared" si="12"/>
        <v>0</v>
      </c>
      <c r="AG44" s="27"/>
      <c r="AH44" s="31"/>
      <c r="AI44" s="31">
        <f t="shared" si="13"/>
        <v>0</v>
      </c>
      <c r="AJ44" s="31">
        <f t="shared" si="6"/>
        <v>4650360</v>
      </c>
      <c r="AK44" s="27"/>
      <c r="AL44" s="31"/>
      <c r="AM44" s="35"/>
      <c r="AN44" s="68"/>
      <c r="AO44" s="27"/>
    </row>
    <row r="45" spans="1:41" s="38" customFormat="1" ht="23.25" customHeight="1">
      <c r="A45" s="111">
        <v>30</v>
      </c>
      <c r="B45" s="28" t="s">
        <v>105</v>
      </c>
      <c r="C45" s="29"/>
      <c r="D45" s="30" t="s">
        <v>83</v>
      </c>
      <c r="E45" s="27" t="s">
        <v>43</v>
      </c>
      <c r="F45" s="27">
        <v>434</v>
      </c>
      <c r="G45" s="27"/>
      <c r="H45" s="27">
        <v>26</v>
      </c>
      <c r="I45" s="27">
        <v>4</v>
      </c>
      <c r="J45" s="28" t="s">
        <v>37</v>
      </c>
      <c r="K45" s="27">
        <v>21</v>
      </c>
      <c r="L45" s="27">
        <v>0</v>
      </c>
      <c r="M45" s="27">
        <v>68</v>
      </c>
      <c r="N45" s="31">
        <f t="shared" si="9"/>
        <v>8468</v>
      </c>
      <c r="O45" s="27">
        <v>330</v>
      </c>
      <c r="P45" s="31">
        <f t="shared" si="10"/>
        <v>2794440</v>
      </c>
      <c r="Q45" s="66">
        <f t="shared" si="2"/>
        <v>279.44400000000002</v>
      </c>
      <c r="R45" s="66">
        <f t="shared" si="7"/>
        <v>251.49960000000002</v>
      </c>
      <c r="S45" s="67">
        <f t="shared" si="8"/>
        <v>27.944400000000002</v>
      </c>
      <c r="T45" s="28"/>
      <c r="U45" s="28"/>
      <c r="V45" s="28"/>
      <c r="W45" s="32"/>
      <c r="X45" s="33"/>
      <c r="Y45" s="27"/>
      <c r="Z45" s="27"/>
      <c r="AA45" s="27"/>
      <c r="AB45" s="27"/>
      <c r="AC45" s="27"/>
      <c r="AD45" s="34">
        <f t="shared" si="11"/>
        <v>0</v>
      </c>
      <c r="AE45" s="31"/>
      <c r="AF45" s="31">
        <f t="shared" si="12"/>
        <v>0</v>
      </c>
      <c r="AG45" s="27"/>
      <c r="AH45" s="31"/>
      <c r="AI45" s="31">
        <f t="shared" si="13"/>
        <v>0</v>
      </c>
      <c r="AJ45" s="31">
        <f t="shared" si="6"/>
        <v>2794440</v>
      </c>
      <c r="AK45" s="27"/>
      <c r="AL45" s="31"/>
      <c r="AM45" s="35"/>
      <c r="AN45" s="68"/>
      <c r="AO45" s="27"/>
    </row>
    <row r="46" spans="1:41" s="38" customFormat="1" ht="23.25" customHeight="1">
      <c r="A46" s="111">
        <v>31</v>
      </c>
      <c r="B46" s="28" t="s">
        <v>244</v>
      </c>
      <c r="C46" s="29">
        <v>3470700029428</v>
      </c>
      <c r="D46" s="30" t="s">
        <v>106</v>
      </c>
      <c r="E46" s="27" t="s">
        <v>43</v>
      </c>
      <c r="F46" s="27">
        <v>1237</v>
      </c>
      <c r="G46" s="27"/>
      <c r="H46" s="27">
        <v>2</v>
      </c>
      <c r="I46" s="27">
        <v>4</v>
      </c>
      <c r="J46" s="28" t="s">
        <v>37</v>
      </c>
      <c r="K46" s="27">
        <v>41</v>
      </c>
      <c r="L46" s="27">
        <v>1</v>
      </c>
      <c r="M46" s="27">
        <v>88</v>
      </c>
      <c r="N46" s="31">
        <f t="shared" si="9"/>
        <v>16588</v>
      </c>
      <c r="O46" s="27">
        <v>330</v>
      </c>
      <c r="P46" s="31">
        <f t="shared" si="10"/>
        <v>5474040</v>
      </c>
      <c r="Q46" s="66">
        <f t="shared" si="2"/>
        <v>547.404</v>
      </c>
      <c r="R46" s="66">
        <f t="shared" si="7"/>
        <v>492.66360000000003</v>
      </c>
      <c r="S46" s="67">
        <v>55</v>
      </c>
      <c r="T46" s="28"/>
      <c r="U46" s="28"/>
      <c r="V46" s="28"/>
      <c r="W46" s="32"/>
      <c r="X46" s="33"/>
      <c r="Y46" s="27"/>
      <c r="Z46" s="27"/>
      <c r="AA46" s="27"/>
      <c r="AB46" s="27"/>
      <c r="AC46" s="27"/>
      <c r="AD46" s="34">
        <f t="shared" si="11"/>
        <v>0</v>
      </c>
      <c r="AE46" s="31"/>
      <c r="AF46" s="31">
        <f t="shared" si="12"/>
        <v>0</v>
      </c>
      <c r="AG46" s="27"/>
      <c r="AH46" s="31"/>
      <c r="AI46" s="31">
        <f t="shared" si="13"/>
        <v>0</v>
      </c>
      <c r="AJ46" s="31">
        <f t="shared" si="6"/>
        <v>5474040</v>
      </c>
      <c r="AK46" s="27"/>
      <c r="AL46" s="31"/>
      <c r="AM46" s="35"/>
      <c r="AN46" s="68"/>
      <c r="AO46" s="28" t="s">
        <v>437</v>
      </c>
    </row>
    <row r="47" spans="1:41" s="38" customFormat="1" ht="23.25" customHeight="1" thickBot="1">
      <c r="A47" s="111">
        <v>32</v>
      </c>
      <c r="B47" s="28" t="s">
        <v>302</v>
      </c>
      <c r="C47" s="139" t="s">
        <v>303</v>
      </c>
      <c r="D47" s="30" t="s">
        <v>56</v>
      </c>
      <c r="E47" s="27" t="s">
        <v>43</v>
      </c>
      <c r="F47" s="27">
        <v>513</v>
      </c>
      <c r="G47" s="27"/>
      <c r="H47" s="27">
        <v>30</v>
      </c>
      <c r="I47" s="27">
        <v>1</v>
      </c>
      <c r="J47" s="28" t="s">
        <v>37</v>
      </c>
      <c r="K47" s="27">
        <v>32</v>
      </c>
      <c r="L47" s="27">
        <v>0</v>
      </c>
      <c r="M47" s="27">
        <v>36</v>
      </c>
      <c r="N47" s="31">
        <f t="shared" si="9"/>
        <v>12836</v>
      </c>
      <c r="O47" s="27">
        <v>330</v>
      </c>
      <c r="P47" s="31">
        <f t="shared" si="10"/>
        <v>4235880</v>
      </c>
      <c r="Q47" s="66">
        <f t="shared" si="2"/>
        <v>423.58800000000002</v>
      </c>
      <c r="R47" s="66">
        <f t="shared" si="7"/>
        <v>381.22920000000005</v>
      </c>
      <c r="S47" s="67">
        <f t="shared" si="8"/>
        <v>42.358799999999974</v>
      </c>
      <c r="T47" s="28"/>
      <c r="U47" s="28"/>
      <c r="V47" s="28"/>
      <c r="W47" s="32"/>
      <c r="X47" s="33"/>
      <c r="Y47" s="27"/>
      <c r="Z47" s="27"/>
      <c r="AA47" s="27"/>
      <c r="AB47" s="27"/>
      <c r="AC47" s="27"/>
      <c r="AD47" s="34">
        <f t="shared" si="11"/>
        <v>0</v>
      </c>
      <c r="AE47" s="31"/>
      <c r="AF47" s="31">
        <f t="shared" si="12"/>
        <v>0</v>
      </c>
      <c r="AG47" s="27"/>
      <c r="AH47" s="31"/>
      <c r="AI47" s="31">
        <f t="shared" si="13"/>
        <v>0</v>
      </c>
      <c r="AJ47" s="31">
        <f t="shared" si="6"/>
        <v>4235880</v>
      </c>
      <c r="AK47" s="27"/>
      <c r="AL47" s="31"/>
      <c r="AM47" s="35"/>
      <c r="AN47" s="68"/>
      <c r="AO47" s="27"/>
    </row>
    <row r="48" spans="1:41" s="38" customFormat="1" ht="23.25" customHeight="1" thickBot="1">
      <c r="A48" s="149">
        <v>33</v>
      </c>
      <c r="B48" s="150" t="s">
        <v>342</v>
      </c>
      <c r="C48" s="151" t="s">
        <v>343</v>
      </c>
      <c r="D48" s="152" t="s">
        <v>85</v>
      </c>
      <c r="E48" s="149" t="s">
        <v>43</v>
      </c>
      <c r="F48" s="149">
        <v>3664</v>
      </c>
      <c r="G48" s="149"/>
      <c r="H48" s="149">
        <v>8</v>
      </c>
      <c r="I48" s="149">
        <v>1</v>
      </c>
      <c r="J48" s="150" t="s">
        <v>37</v>
      </c>
      <c r="K48" s="149">
        <v>3</v>
      </c>
      <c r="L48" s="149">
        <v>0</v>
      </c>
      <c r="M48" s="149">
        <v>20</v>
      </c>
      <c r="N48" s="153">
        <f t="shared" ref="N48:N49" si="24">K48*400+L48*100+M48</f>
        <v>1220</v>
      </c>
      <c r="O48" s="149">
        <v>330</v>
      </c>
      <c r="P48" s="153">
        <f t="shared" ref="P48:P49" si="25">N48*O48</f>
        <v>402600</v>
      </c>
      <c r="Q48" s="154">
        <f t="shared" ref="Q48:Q49" si="26">P48*0.01%</f>
        <v>40.260000000000005</v>
      </c>
      <c r="R48" s="154">
        <f t="shared" ref="R48:R49" si="27">Q48*90%</f>
        <v>36.234000000000009</v>
      </c>
      <c r="S48" s="155">
        <f t="shared" ref="S48:S49" si="28">Q48-R48</f>
        <v>4.0259999999999962</v>
      </c>
      <c r="T48" s="28"/>
      <c r="U48" s="28" t="s">
        <v>467</v>
      </c>
      <c r="V48" s="28"/>
      <c r="W48" s="32"/>
      <c r="X48" s="33"/>
      <c r="Y48" s="27"/>
      <c r="Z48" s="27"/>
      <c r="AA48" s="27"/>
      <c r="AB48" s="27"/>
      <c r="AC48" s="27"/>
      <c r="AD48" s="34">
        <f t="shared" ref="AD48:AD49" si="29">AC48*7850*0.3%</f>
        <v>0</v>
      </c>
      <c r="AE48" s="31"/>
      <c r="AF48" s="31">
        <f t="shared" ref="AF48:AF49" si="30">AA48*AE48</f>
        <v>0</v>
      </c>
      <c r="AG48" s="27"/>
      <c r="AH48" s="31"/>
      <c r="AI48" s="31">
        <f t="shared" ref="AI48:AI49" si="31">AF48-AH48</f>
        <v>0</v>
      </c>
      <c r="AJ48" s="31">
        <f t="shared" ref="AJ48:AJ49" si="32">P48+AI48</f>
        <v>402600</v>
      </c>
      <c r="AK48" s="27"/>
      <c r="AL48" s="31"/>
      <c r="AM48" s="35"/>
      <c r="AN48" s="68"/>
      <c r="AO48" s="27"/>
    </row>
    <row r="49" spans="1:41" s="38" customFormat="1" ht="23.25" customHeight="1" thickBot="1">
      <c r="A49" s="111">
        <v>34</v>
      </c>
      <c r="B49" s="28" t="s">
        <v>344</v>
      </c>
      <c r="C49" s="139" t="s">
        <v>345</v>
      </c>
      <c r="D49" s="30" t="s">
        <v>100</v>
      </c>
      <c r="E49" s="27" t="s">
        <v>43</v>
      </c>
      <c r="F49" s="27">
        <v>829</v>
      </c>
      <c r="G49" s="27"/>
      <c r="H49" s="27">
        <v>37</v>
      </c>
      <c r="I49" s="27">
        <v>1</v>
      </c>
      <c r="J49" s="28" t="s">
        <v>37</v>
      </c>
      <c r="K49" s="27">
        <v>31</v>
      </c>
      <c r="L49" s="27">
        <v>3</v>
      </c>
      <c r="M49" s="27">
        <v>59</v>
      </c>
      <c r="N49" s="31">
        <f t="shared" si="24"/>
        <v>12759</v>
      </c>
      <c r="O49" s="27">
        <v>330</v>
      </c>
      <c r="P49" s="31">
        <f t="shared" si="25"/>
        <v>4210470</v>
      </c>
      <c r="Q49" s="66">
        <f t="shared" si="26"/>
        <v>421.04700000000003</v>
      </c>
      <c r="R49" s="66">
        <f t="shared" si="27"/>
        <v>378.94230000000005</v>
      </c>
      <c r="S49" s="67">
        <f t="shared" si="28"/>
        <v>42.10469999999998</v>
      </c>
      <c r="T49" s="28"/>
      <c r="U49" s="28"/>
      <c r="V49" s="28"/>
      <c r="W49" s="32"/>
      <c r="X49" s="33"/>
      <c r="Y49" s="27"/>
      <c r="Z49" s="27"/>
      <c r="AA49" s="27"/>
      <c r="AB49" s="27"/>
      <c r="AC49" s="27"/>
      <c r="AD49" s="34">
        <f t="shared" si="29"/>
        <v>0</v>
      </c>
      <c r="AE49" s="31"/>
      <c r="AF49" s="31">
        <f t="shared" si="30"/>
        <v>0</v>
      </c>
      <c r="AG49" s="27"/>
      <c r="AH49" s="31"/>
      <c r="AI49" s="31">
        <f t="shared" si="31"/>
        <v>0</v>
      </c>
      <c r="AJ49" s="31">
        <f t="shared" si="32"/>
        <v>4210470</v>
      </c>
      <c r="AK49" s="27"/>
      <c r="AL49" s="31"/>
      <c r="AM49" s="35"/>
      <c r="AN49" s="68"/>
      <c r="AO49" s="27"/>
    </row>
    <row r="50" spans="1:41" s="38" customFormat="1" ht="23.25" customHeight="1">
      <c r="A50" s="208">
        <v>36</v>
      </c>
      <c r="B50" s="28" t="s">
        <v>262</v>
      </c>
      <c r="C50" s="29">
        <v>3470700084496</v>
      </c>
      <c r="D50" s="30" t="s">
        <v>85</v>
      </c>
      <c r="E50" s="27" t="s">
        <v>43</v>
      </c>
      <c r="F50" s="27">
        <v>3663</v>
      </c>
      <c r="G50" s="27"/>
      <c r="H50" s="27">
        <v>10</v>
      </c>
      <c r="I50" s="27">
        <v>4</v>
      </c>
      <c r="J50" s="28" t="s">
        <v>37</v>
      </c>
      <c r="K50" s="27">
        <v>25</v>
      </c>
      <c r="L50" s="27">
        <v>3</v>
      </c>
      <c r="M50" s="27">
        <v>33</v>
      </c>
      <c r="N50" s="31">
        <f>K50*400+L50*100+M50</f>
        <v>10333</v>
      </c>
      <c r="O50" s="27">
        <v>330</v>
      </c>
      <c r="P50" s="31">
        <f>N50*O50</f>
        <v>3409890</v>
      </c>
      <c r="Q50" s="66">
        <f>P50*0.01%</f>
        <v>340.98900000000003</v>
      </c>
      <c r="R50" s="66">
        <f>Q50*90%</f>
        <v>306.89010000000002</v>
      </c>
      <c r="S50" s="67">
        <f>Q50-R50</f>
        <v>34.098900000000015</v>
      </c>
      <c r="T50" s="28"/>
      <c r="U50" s="28"/>
      <c r="V50" s="28"/>
      <c r="W50" s="32"/>
      <c r="X50" s="33"/>
      <c r="Y50" s="27"/>
      <c r="Z50" s="27"/>
      <c r="AA50" s="27"/>
      <c r="AB50" s="27"/>
      <c r="AC50" s="27"/>
      <c r="AD50" s="34">
        <f>AC50*7850*0.3%</f>
        <v>0</v>
      </c>
      <c r="AE50" s="31"/>
      <c r="AF50" s="31">
        <f>AA50*AE50</f>
        <v>0</v>
      </c>
      <c r="AG50" s="27"/>
      <c r="AH50" s="31"/>
      <c r="AI50" s="31">
        <f>AF50-AH50</f>
        <v>0</v>
      </c>
      <c r="AJ50" s="31">
        <f>P50+AI50</f>
        <v>3409890</v>
      </c>
      <c r="AK50" s="27"/>
      <c r="AL50" s="31"/>
      <c r="AM50" s="35"/>
      <c r="AN50" s="68"/>
      <c r="AO50" s="28"/>
    </row>
    <row r="51" spans="1:41" s="38" customFormat="1" ht="23.25" customHeight="1">
      <c r="A51" s="209"/>
      <c r="B51" s="28"/>
      <c r="C51" s="29"/>
      <c r="D51" s="30"/>
      <c r="E51" s="27" t="s">
        <v>43</v>
      </c>
      <c r="F51" s="27">
        <v>3664</v>
      </c>
      <c r="G51" s="27"/>
      <c r="H51" s="27">
        <v>6</v>
      </c>
      <c r="I51" s="27">
        <v>4</v>
      </c>
      <c r="J51" s="28" t="s">
        <v>37</v>
      </c>
      <c r="K51" s="27">
        <v>4</v>
      </c>
      <c r="L51" s="27">
        <v>2</v>
      </c>
      <c r="M51" s="27">
        <v>83</v>
      </c>
      <c r="N51" s="31">
        <f>K51*400+L51*100+M51</f>
        <v>1883</v>
      </c>
      <c r="O51" s="27">
        <v>330</v>
      </c>
      <c r="P51" s="31">
        <f>N51*O51</f>
        <v>621390</v>
      </c>
      <c r="Q51" s="66">
        <f>P51*0.01%</f>
        <v>62.139000000000003</v>
      </c>
      <c r="R51" s="66">
        <f>Q51*90%</f>
        <v>55.9251</v>
      </c>
      <c r="S51" s="67">
        <f>Q51-R51</f>
        <v>6.2139000000000024</v>
      </c>
      <c r="T51" s="28"/>
      <c r="U51" s="28"/>
      <c r="V51" s="28"/>
      <c r="W51" s="32"/>
      <c r="X51" s="33"/>
      <c r="Y51" s="27"/>
      <c r="Z51" s="27"/>
      <c r="AA51" s="27"/>
      <c r="AB51" s="27"/>
      <c r="AC51" s="27"/>
      <c r="AD51" s="34">
        <f>AC51*7850*0.3%</f>
        <v>0</v>
      </c>
      <c r="AE51" s="31"/>
      <c r="AF51" s="31">
        <f>AA51*AE51</f>
        <v>0</v>
      </c>
      <c r="AG51" s="27"/>
      <c r="AH51" s="31"/>
      <c r="AI51" s="31">
        <f>AF51-AH51</f>
        <v>0</v>
      </c>
      <c r="AJ51" s="31">
        <f>P51+AI51</f>
        <v>621390</v>
      </c>
      <c r="AK51" s="27"/>
      <c r="AL51" s="31"/>
      <c r="AM51" s="35"/>
      <c r="AN51" s="68"/>
      <c r="AO51" s="28"/>
    </row>
    <row r="52" spans="1:41" s="38" customFormat="1" ht="23.25" customHeight="1">
      <c r="A52" s="209"/>
      <c r="B52" s="28"/>
      <c r="C52" s="29"/>
      <c r="D52" s="30"/>
      <c r="E52" s="27" t="s">
        <v>43</v>
      </c>
      <c r="F52" s="27">
        <v>3664</v>
      </c>
      <c r="G52" s="27"/>
      <c r="H52" s="27">
        <v>8</v>
      </c>
      <c r="I52" s="27">
        <v>4</v>
      </c>
      <c r="J52" s="28" t="s">
        <v>37</v>
      </c>
      <c r="K52" s="27">
        <v>3</v>
      </c>
      <c r="L52" s="27">
        <v>0</v>
      </c>
      <c r="M52" s="27">
        <v>20</v>
      </c>
      <c r="N52" s="31">
        <f>K52*400+L52*100+M52</f>
        <v>1220</v>
      </c>
      <c r="O52" s="27">
        <v>330</v>
      </c>
      <c r="P52" s="31">
        <f>N52*O52</f>
        <v>402600</v>
      </c>
      <c r="Q52" s="66">
        <f>P52*0.01%</f>
        <v>40.260000000000005</v>
      </c>
      <c r="R52" s="66">
        <f>Q52*90%</f>
        <v>36.234000000000009</v>
      </c>
      <c r="S52" s="67">
        <f>Q52-R52</f>
        <v>4.0259999999999962</v>
      </c>
      <c r="T52" s="28"/>
      <c r="U52" s="28"/>
      <c r="V52" s="28"/>
      <c r="W52" s="32"/>
      <c r="X52" s="33"/>
      <c r="Y52" s="27"/>
      <c r="Z52" s="27"/>
      <c r="AA52" s="27"/>
      <c r="AB52" s="27"/>
      <c r="AC52" s="27"/>
      <c r="AD52" s="34">
        <f>AC52*7850*0.3%</f>
        <v>0</v>
      </c>
      <c r="AE52" s="31"/>
      <c r="AF52" s="31">
        <f>AA52*AE52</f>
        <v>0</v>
      </c>
      <c r="AG52" s="27"/>
      <c r="AH52" s="31"/>
      <c r="AI52" s="31">
        <f>AF52-AH52</f>
        <v>0</v>
      </c>
      <c r="AJ52" s="31">
        <f>P52+AI52</f>
        <v>402600</v>
      </c>
      <c r="AK52" s="27"/>
      <c r="AL52" s="31"/>
      <c r="AM52" s="35"/>
      <c r="AN52" s="68"/>
      <c r="AO52" s="28"/>
    </row>
    <row r="53" spans="1:41" s="38" customFormat="1" ht="23.25" customHeight="1">
      <c r="A53" s="210"/>
      <c r="B53" s="28"/>
      <c r="C53" s="29"/>
      <c r="D53" s="30"/>
      <c r="E53" s="27"/>
      <c r="F53" s="27"/>
      <c r="G53" s="27"/>
      <c r="H53" s="27"/>
      <c r="I53" s="27"/>
      <c r="J53" s="28"/>
      <c r="K53" s="27"/>
      <c r="L53" s="27"/>
      <c r="M53" s="27"/>
      <c r="N53" s="31"/>
      <c r="O53" s="27"/>
      <c r="P53" s="31"/>
      <c r="Q53" s="66">
        <f>SUM(Q50:Q52)</f>
        <v>443.38800000000003</v>
      </c>
      <c r="R53" s="66">
        <f>Q53*90%</f>
        <v>399.04920000000004</v>
      </c>
      <c r="S53" s="67">
        <f>SUM(S50:S52)</f>
        <v>44.338800000000013</v>
      </c>
      <c r="T53" s="28"/>
      <c r="U53" s="28"/>
      <c r="V53" s="28"/>
      <c r="W53" s="32"/>
      <c r="X53" s="33"/>
      <c r="Y53" s="27"/>
      <c r="Z53" s="27"/>
      <c r="AA53" s="27"/>
      <c r="AB53" s="27"/>
      <c r="AC53" s="27"/>
      <c r="AD53" s="34"/>
      <c r="AE53" s="31"/>
      <c r="AF53" s="31"/>
      <c r="AG53" s="27"/>
      <c r="AH53" s="31"/>
      <c r="AI53" s="31"/>
      <c r="AJ53" s="31"/>
      <c r="AK53" s="27"/>
      <c r="AL53" s="31"/>
      <c r="AM53" s="35"/>
      <c r="AN53" s="68"/>
      <c r="AO53" s="28"/>
    </row>
    <row r="54" spans="1:41" s="38" customFormat="1" ht="23.25" customHeight="1" thickBot="1">
      <c r="A54" s="111">
        <v>37</v>
      </c>
      <c r="B54" s="28" t="s">
        <v>394</v>
      </c>
      <c r="C54" s="139" t="s">
        <v>359</v>
      </c>
      <c r="D54" s="30" t="s">
        <v>131</v>
      </c>
      <c r="E54" s="27" t="s">
        <v>43</v>
      </c>
      <c r="F54" s="27">
        <v>813</v>
      </c>
      <c r="G54" s="27"/>
      <c r="H54" s="27">
        <v>1</v>
      </c>
      <c r="I54" s="27">
        <v>2</v>
      </c>
      <c r="J54" s="28" t="s">
        <v>37</v>
      </c>
      <c r="K54" s="27">
        <v>22</v>
      </c>
      <c r="L54" s="27">
        <v>3</v>
      </c>
      <c r="M54" s="27">
        <v>95</v>
      </c>
      <c r="N54" s="31">
        <f t="shared" ref="N54:N55" si="33">K54*400+L54*100+M54</f>
        <v>9195</v>
      </c>
      <c r="O54" s="27">
        <v>330</v>
      </c>
      <c r="P54" s="31">
        <f t="shared" ref="P54:P55" si="34">N54*O54</f>
        <v>3034350</v>
      </c>
      <c r="Q54" s="66">
        <f t="shared" ref="Q54:Q55" si="35">P54*0.01%</f>
        <v>303.435</v>
      </c>
      <c r="R54" s="66">
        <f t="shared" ref="R54:R55" si="36">Q54*90%</f>
        <v>273.0915</v>
      </c>
      <c r="S54" s="67">
        <f t="shared" ref="S54:S55" si="37">Q54-R54</f>
        <v>30.343500000000006</v>
      </c>
      <c r="T54" s="28"/>
      <c r="U54" s="28"/>
      <c r="V54" s="28"/>
      <c r="W54" s="32"/>
      <c r="X54" s="33"/>
      <c r="Y54" s="27"/>
      <c r="Z54" s="27"/>
      <c r="AA54" s="27"/>
      <c r="AB54" s="27"/>
      <c r="AC54" s="27"/>
      <c r="AD54" s="34">
        <f t="shared" ref="AD54:AD55" si="38">AC54*7850*0.3%</f>
        <v>0</v>
      </c>
      <c r="AE54" s="31"/>
      <c r="AF54" s="31">
        <f t="shared" ref="AF54:AF55" si="39">AA54*AE54</f>
        <v>0</v>
      </c>
      <c r="AG54" s="27"/>
      <c r="AH54" s="31"/>
      <c r="AI54" s="31">
        <f t="shared" ref="AI54:AI55" si="40">AF54-AH54</f>
        <v>0</v>
      </c>
      <c r="AJ54" s="31">
        <f t="shared" ref="AJ54:AJ55" si="41">P54+AI54</f>
        <v>3034350</v>
      </c>
      <c r="AK54" s="27"/>
      <c r="AL54" s="31"/>
      <c r="AM54" s="35"/>
      <c r="AN54" s="68"/>
      <c r="AO54" s="27" t="s">
        <v>360</v>
      </c>
    </row>
    <row r="55" spans="1:41" s="38" customFormat="1" ht="23.25" customHeight="1" thickBot="1">
      <c r="A55" s="208">
        <v>38</v>
      </c>
      <c r="B55" s="28" t="s">
        <v>391</v>
      </c>
      <c r="C55" s="139" t="s">
        <v>392</v>
      </c>
      <c r="D55" s="30" t="s">
        <v>393</v>
      </c>
      <c r="E55" s="27" t="s">
        <v>43</v>
      </c>
      <c r="F55" s="27" t="s">
        <v>435</v>
      </c>
      <c r="G55" s="27"/>
      <c r="H55" s="27">
        <v>12</v>
      </c>
      <c r="I55" s="27"/>
      <c r="J55" s="28" t="s">
        <v>37</v>
      </c>
      <c r="K55" s="27">
        <v>5</v>
      </c>
      <c r="L55" s="27">
        <v>0</v>
      </c>
      <c r="M55" s="27">
        <v>67</v>
      </c>
      <c r="N55" s="31">
        <f t="shared" si="33"/>
        <v>2067</v>
      </c>
      <c r="O55" s="27">
        <v>330</v>
      </c>
      <c r="P55" s="31">
        <f t="shared" si="34"/>
        <v>682110</v>
      </c>
      <c r="Q55" s="66">
        <f t="shared" si="35"/>
        <v>68.210999999999999</v>
      </c>
      <c r="R55" s="66">
        <f t="shared" si="36"/>
        <v>61.389899999999997</v>
      </c>
      <c r="S55" s="67">
        <f t="shared" si="37"/>
        <v>6.8211000000000013</v>
      </c>
      <c r="T55" s="28"/>
      <c r="U55" s="28"/>
      <c r="V55" s="28"/>
      <c r="W55" s="32"/>
      <c r="X55" s="33"/>
      <c r="Y55" s="27"/>
      <c r="Z55" s="27"/>
      <c r="AA55" s="27"/>
      <c r="AB55" s="27"/>
      <c r="AC55" s="27"/>
      <c r="AD55" s="34">
        <f t="shared" si="38"/>
        <v>0</v>
      </c>
      <c r="AE55" s="31"/>
      <c r="AF55" s="31">
        <f t="shared" si="39"/>
        <v>0</v>
      </c>
      <c r="AG55" s="27"/>
      <c r="AH55" s="31"/>
      <c r="AI55" s="31">
        <f t="shared" si="40"/>
        <v>0</v>
      </c>
      <c r="AJ55" s="31">
        <f t="shared" si="41"/>
        <v>682110</v>
      </c>
      <c r="AK55" s="27"/>
      <c r="AL55" s="31"/>
      <c r="AM55" s="35"/>
      <c r="AN55" s="68"/>
      <c r="AO55" s="27"/>
    </row>
    <row r="56" spans="1:41" s="38" customFormat="1" ht="23.25" customHeight="1" thickBot="1">
      <c r="A56" s="209"/>
      <c r="B56" s="28"/>
      <c r="C56" s="139"/>
      <c r="D56" s="30"/>
      <c r="E56" s="27" t="s">
        <v>43</v>
      </c>
      <c r="F56" s="27">
        <v>3662</v>
      </c>
      <c r="G56" s="27"/>
      <c r="H56" s="27">
        <v>13</v>
      </c>
      <c r="I56" s="27"/>
      <c r="J56" s="28" t="s">
        <v>37</v>
      </c>
      <c r="K56" s="27">
        <v>2</v>
      </c>
      <c r="L56" s="27">
        <v>2</v>
      </c>
      <c r="M56" s="27">
        <v>1</v>
      </c>
      <c r="N56" s="31">
        <f t="shared" ref="N56" si="42">K56*400+L56*100+M56</f>
        <v>1001</v>
      </c>
      <c r="O56" s="27">
        <v>330</v>
      </c>
      <c r="P56" s="31">
        <f t="shared" ref="P56" si="43">N56*O56</f>
        <v>330330</v>
      </c>
      <c r="Q56" s="66">
        <f t="shared" ref="Q56:Q59" si="44">P56*0.01%</f>
        <v>33.033000000000001</v>
      </c>
      <c r="R56" s="66">
        <f t="shared" ref="R56:R59" si="45">Q56*90%</f>
        <v>29.729700000000001</v>
      </c>
      <c r="S56" s="67">
        <f t="shared" ref="S56:S59" si="46">Q56-R56</f>
        <v>3.3033000000000001</v>
      </c>
      <c r="T56" s="28"/>
      <c r="U56" s="28"/>
      <c r="V56" s="28"/>
      <c r="W56" s="32"/>
      <c r="X56" s="33"/>
      <c r="Y56" s="27"/>
      <c r="Z56" s="27"/>
      <c r="AA56" s="27"/>
      <c r="AB56" s="27"/>
      <c r="AC56" s="27"/>
      <c r="AD56" s="34">
        <f t="shared" ref="AD56" si="47">AC56*7850*0.3%</f>
        <v>0</v>
      </c>
      <c r="AE56" s="31"/>
      <c r="AF56" s="31">
        <f t="shared" ref="AF56" si="48">AA56*AE56</f>
        <v>0</v>
      </c>
      <c r="AG56" s="27"/>
      <c r="AH56" s="31"/>
      <c r="AI56" s="31">
        <f t="shared" ref="AI56" si="49">AF56-AH56</f>
        <v>0</v>
      </c>
      <c r="AJ56" s="31">
        <f t="shared" ref="AJ56" si="50">P56+AI56</f>
        <v>330330</v>
      </c>
      <c r="AK56" s="27"/>
      <c r="AL56" s="31"/>
      <c r="AM56" s="35"/>
      <c r="AN56" s="68"/>
      <c r="AO56" s="27"/>
    </row>
    <row r="57" spans="1:41" s="38" customFormat="1" ht="23.25" customHeight="1" thickBot="1">
      <c r="A57" s="209"/>
      <c r="B57" s="28"/>
      <c r="C57" s="139"/>
      <c r="D57" s="30"/>
      <c r="E57" s="27"/>
      <c r="F57" s="27"/>
      <c r="G57" s="27"/>
      <c r="H57" s="27"/>
      <c r="I57" s="27"/>
      <c r="J57" s="28"/>
      <c r="K57" s="27"/>
      <c r="L57" s="27"/>
      <c r="M57" s="27"/>
      <c r="N57" s="31"/>
      <c r="O57" s="27"/>
      <c r="P57" s="31">
        <f>SUM(P55:P56)</f>
        <v>1012440</v>
      </c>
      <c r="Q57" s="66">
        <f t="shared" si="44"/>
        <v>101.244</v>
      </c>
      <c r="R57" s="66">
        <f t="shared" si="45"/>
        <v>91.119600000000005</v>
      </c>
      <c r="S57" s="67">
        <f t="shared" si="46"/>
        <v>10.124399999999994</v>
      </c>
      <c r="T57" s="28"/>
      <c r="U57" s="28"/>
      <c r="V57" s="28"/>
      <c r="W57" s="32"/>
      <c r="X57" s="33"/>
      <c r="Y57" s="27"/>
      <c r="Z57" s="27"/>
      <c r="AA57" s="27"/>
      <c r="AB57" s="27"/>
      <c r="AC57" s="27"/>
      <c r="AD57" s="34">
        <f t="shared" ref="AD57" si="51">AC57*7850*0.3%</f>
        <v>0</v>
      </c>
      <c r="AE57" s="31"/>
      <c r="AF57" s="31">
        <f t="shared" ref="AF57" si="52">AA57*AE57</f>
        <v>0</v>
      </c>
      <c r="AG57" s="27"/>
      <c r="AH57" s="31"/>
      <c r="AI57" s="31">
        <f t="shared" ref="AI57" si="53">AF57-AH57</f>
        <v>0</v>
      </c>
      <c r="AJ57" s="31">
        <f t="shared" ref="AJ57" si="54">P57+AI57</f>
        <v>1012440</v>
      </c>
      <c r="AK57" s="27"/>
      <c r="AL57" s="31"/>
      <c r="AM57" s="35"/>
      <c r="AN57" s="68"/>
      <c r="AO57" s="27"/>
    </row>
    <row r="58" spans="1:41" s="38" customFormat="1" ht="23.25" customHeight="1">
      <c r="A58" s="162">
        <v>39</v>
      </c>
      <c r="B58" s="28" t="s">
        <v>214</v>
      </c>
      <c r="C58" s="29"/>
      <c r="D58" s="30" t="s">
        <v>83</v>
      </c>
      <c r="E58" s="27" t="s">
        <v>43</v>
      </c>
      <c r="F58" s="27">
        <v>829</v>
      </c>
      <c r="G58" s="27"/>
      <c r="H58" s="27">
        <v>1</v>
      </c>
      <c r="I58" s="27">
        <v>4</v>
      </c>
      <c r="J58" s="28" t="s">
        <v>37</v>
      </c>
      <c r="K58" s="27">
        <v>12</v>
      </c>
      <c r="L58" s="27">
        <v>2</v>
      </c>
      <c r="M58" s="27">
        <v>74</v>
      </c>
      <c r="N58" s="31">
        <f t="shared" ref="N58:N59" si="55">K58*400+L58*100+M58</f>
        <v>5074</v>
      </c>
      <c r="O58" s="27">
        <v>330</v>
      </c>
      <c r="P58" s="31">
        <f t="shared" ref="P58:P59" si="56">N58*O58</f>
        <v>1674420</v>
      </c>
      <c r="Q58" s="66">
        <f t="shared" si="44"/>
        <v>167.44200000000001</v>
      </c>
      <c r="R58" s="66">
        <f t="shared" si="45"/>
        <v>150.6978</v>
      </c>
      <c r="S58" s="56">
        <f t="shared" si="46"/>
        <v>16.744200000000006</v>
      </c>
      <c r="T58" s="28"/>
      <c r="U58" s="28"/>
      <c r="V58" s="32"/>
      <c r="W58" s="33"/>
      <c r="X58" s="27"/>
      <c r="Y58" s="27"/>
      <c r="Z58" s="27"/>
      <c r="AA58" s="27"/>
      <c r="AB58" s="27"/>
      <c r="AC58" s="34">
        <f t="shared" ref="AC58:AC59" si="57">AB58*7850*0.3%</f>
        <v>0</v>
      </c>
      <c r="AD58" s="31"/>
      <c r="AE58" s="31">
        <f t="shared" ref="AE58:AE59" si="58">Z58*AD58</f>
        <v>0</v>
      </c>
      <c r="AF58" s="27"/>
      <c r="AG58" s="31"/>
      <c r="AH58" s="31">
        <f t="shared" ref="AH58:AH59" si="59">AE58-AG58</f>
        <v>0</v>
      </c>
      <c r="AI58" s="31">
        <f t="shared" ref="AI58:AI59" si="60">P58+AH58</f>
        <v>1674420</v>
      </c>
      <c r="AJ58" s="27"/>
      <c r="AK58" s="31"/>
      <c r="AL58" s="35"/>
      <c r="AM58" s="68"/>
      <c r="AN58" s="28"/>
      <c r="AO58" s="132" t="s">
        <v>436</v>
      </c>
    </row>
    <row r="59" spans="1:41" s="38" customFormat="1" ht="23.25" customHeight="1">
      <c r="A59" s="163"/>
      <c r="B59" s="28"/>
      <c r="C59" s="29"/>
      <c r="D59" s="30"/>
      <c r="E59" s="27" t="s">
        <v>43</v>
      </c>
      <c r="F59" s="27">
        <v>827</v>
      </c>
      <c r="G59" s="27"/>
      <c r="H59" s="27">
        <v>9</v>
      </c>
      <c r="I59" s="27">
        <v>4</v>
      </c>
      <c r="J59" s="28" t="s">
        <v>37</v>
      </c>
      <c r="K59" s="27">
        <v>31</v>
      </c>
      <c r="L59" s="27">
        <v>3</v>
      </c>
      <c r="M59" s="27">
        <v>15</v>
      </c>
      <c r="N59" s="31">
        <f t="shared" si="55"/>
        <v>12715</v>
      </c>
      <c r="O59" s="27">
        <v>330</v>
      </c>
      <c r="P59" s="31">
        <f t="shared" si="56"/>
        <v>4195950</v>
      </c>
      <c r="Q59" s="66">
        <f t="shared" si="44"/>
        <v>419.59500000000003</v>
      </c>
      <c r="R59" s="66">
        <f t="shared" si="45"/>
        <v>377.63550000000004</v>
      </c>
      <c r="S59" s="56">
        <f t="shared" si="46"/>
        <v>41.959499999999991</v>
      </c>
      <c r="T59" s="28"/>
      <c r="U59" s="28"/>
      <c r="V59" s="32"/>
      <c r="W59" s="33"/>
      <c r="X59" s="27"/>
      <c r="Y59" s="27"/>
      <c r="Z59" s="27"/>
      <c r="AA59" s="27"/>
      <c r="AB59" s="27"/>
      <c r="AC59" s="34">
        <f t="shared" si="57"/>
        <v>0</v>
      </c>
      <c r="AD59" s="31"/>
      <c r="AE59" s="31">
        <f t="shared" si="58"/>
        <v>0</v>
      </c>
      <c r="AF59" s="27"/>
      <c r="AG59" s="31"/>
      <c r="AH59" s="31">
        <f t="shared" si="59"/>
        <v>0</v>
      </c>
      <c r="AI59" s="31">
        <f t="shared" si="60"/>
        <v>4195950</v>
      </c>
      <c r="AJ59" s="27"/>
      <c r="AK59" s="31"/>
      <c r="AL59" s="35"/>
      <c r="AM59" s="68"/>
      <c r="AN59" s="28"/>
      <c r="AO59" s="79"/>
    </row>
    <row r="60" spans="1:41" s="38" customFormat="1" ht="23.25" customHeight="1">
      <c r="A60" s="164"/>
      <c r="B60" s="28"/>
      <c r="C60" s="29"/>
      <c r="D60" s="30"/>
      <c r="E60" s="27"/>
      <c r="F60" s="27"/>
      <c r="G60" s="27"/>
      <c r="H60" s="27"/>
      <c r="I60" s="27"/>
      <c r="J60" s="28"/>
      <c r="K60" s="27"/>
      <c r="L60" s="27"/>
      <c r="M60" s="27"/>
      <c r="N60" s="31"/>
      <c r="O60" s="27"/>
      <c r="P60" s="31"/>
      <c r="Q60" s="66"/>
      <c r="R60" s="66"/>
      <c r="S60" s="56">
        <f>SUM(S58:S59)</f>
        <v>58.703699999999998</v>
      </c>
      <c r="T60" s="28"/>
      <c r="U60" s="28"/>
      <c r="V60" s="32"/>
      <c r="W60" s="33"/>
      <c r="X60" s="27"/>
      <c r="Y60" s="27"/>
      <c r="Z60" s="27"/>
      <c r="AA60" s="27"/>
      <c r="AB60" s="27"/>
      <c r="AC60" s="34"/>
      <c r="AD60" s="31"/>
      <c r="AE60" s="31"/>
      <c r="AF60" s="27"/>
      <c r="AG60" s="31"/>
      <c r="AH60" s="31"/>
      <c r="AI60" s="31"/>
      <c r="AJ60" s="27"/>
      <c r="AK60" s="31"/>
      <c r="AL60" s="35"/>
      <c r="AM60" s="68"/>
      <c r="AN60" s="28"/>
      <c r="AO60" s="79"/>
    </row>
    <row r="61" spans="1:41" s="38" customFormat="1" ht="23.25" customHeight="1">
      <c r="A61" s="159">
        <v>40</v>
      </c>
      <c r="B61" s="28" t="s">
        <v>494</v>
      </c>
      <c r="C61" s="29"/>
      <c r="D61" s="30" t="s">
        <v>495</v>
      </c>
      <c r="E61" s="27" t="s">
        <v>43</v>
      </c>
      <c r="F61" s="27">
        <v>829</v>
      </c>
      <c r="G61" s="27"/>
      <c r="H61" s="27">
        <v>25</v>
      </c>
      <c r="I61" s="27">
        <v>4</v>
      </c>
      <c r="J61" s="28" t="s">
        <v>37</v>
      </c>
      <c r="K61" s="27">
        <v>29</v>
      </c>
      <c r="L61" s="27">
        <v>3</v>
      </c>
      <c r="M61" s="27">
        <v>77</v>
      </c>
      <c r="N61" s="31">
        <f t="shared" ref="N61" si="61">K61*400+L61*100+M61</f>
        <v>11977</v>
      </c>
      <c r="O61" s="27">
        <v>330</v>
      </c>
      <c r="P61" s="31">
        <f t="shared" ref="P61" si="62">N61*O61</f>
        <v>3952410</v>
      </c>
      <c r="Q61" s="66">
        <f t="shared" ref="Q61" si="63">P61*0.01%</f>
        <v>395.24100000000004</v>
      </c>
      <c r="R61" s="66">
        <f t="shared" ref="R61" si="64">Q61*90%</f>
        <v>355.71690000000007</v>
      </c>
      <c r="S61" s="56">
        <f t="shared" ref="S61" si="65">Q61-R61</f>
        <v>39.524099999999976</v>
      </c>
      <c r="T61" s="28"/>
      <c r="U61" s="28"/>
      <c r="V61" s="32"/>
      <c r="W61" s="33"/>
      <c r="X61" s="27"/>
      <c r="Y61" s="27"/>
      <c r="Z61" s="27"/>
      <c r="AA61" s="27"/>
      <c r="AB61" s="27"/>
      <c r="AC61" s="34">
        <f t="shared" ref="AC61" si="66">AB61*7850*0.3%</f>
        <v>0</v>
      </c>
      <c r="AD61" s="31"/>
      <c r="AE61" s="31">
        <f t="shared" ref="AE61" si="67">Z61*AD61</f>
        <v>0</v>
      </c>
      <c r="AF61" s="27"/>
      <c r="AG61" s="31"/>
      <c r="AH61" s="31">
        <f t="shared" ref="AH61" si="68">AE61-AG61</f>
        <v>0</v>
      </c>
      <c r="AI61" s="31">
        <f t="shared" ref="AI61" si="69">P61+AH61</f>
        <v>3952410</v>
      </c>
      <c r="AJ61" s="27"/>
      <c r="AK61" s="31"/>
      <c r="AL61" s="35"/>
      <c r="AM61" s="68"/>
      <c r="AN61" s="28"/>
      <c r="AO61" s="132" t="s">
        <v>436</v>
      </c>
    </row>
  </sheetData>
  <mergeCells count="45">
    <mergeCell ref="A58:A60"/>
    <mergeCell ref="A33:A35"/>
    <mergeCell ref="AK2:AK4"/>
    <mergeCell ref="X3:X4"/>
    <mergeCell ref="AM2:AM4"/>
    <mergeCell ref="AE3:AE4"/>
    <mergeCell ref="Y3:Y4"/>
    <mergeCell ref="Z3:Z4"/>
    <mergeCell ref="AA3:AA4"/>
    <mergeCell ref="A13:A15"/>
    <mergeCell ref="AG3:AH3"/>
    <mergeCell ref="A55:A57"/>
    <mergeCell ref="A50:A53"/>
    <mergeCell ref="A38:A40"/>
    <mergeCell ref="A20:A22"/>
    <mergeCell ref="A24:A26"/>
    <mergeCell ref="A1:AO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T2:AI2"/>
    <mergeCell ref="AJ2:AJ4"/>
    <mergeCell ref="AF3:AF4"/>
    <mergeCell ref="AN2:AN4"/>
    <mergeCell ref="AO2:AO4"/>
    <mergeCell ref="K3:M3"/>
    <mergeCell ref="N3:N4"/>
    <mergeCell ref="O3:O4"/>
    <mergeCell ref="P3:P4"/>
    <mergeCell ref="T3:T4"/>
    <mergeCell ref="U3:U4"/>
    <mergeCell ref="W3:W4"/>
    <mergeCell ref="AL2:AL4"/>
    <mergeCell ref="AI3:AI4"/>
    <mergeCell ref="AB3:AB4"/>
    <mergeCell ref="AC3:AC4"/>
    <mergeCell ref="AD3:AD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0"/>
  <sheetViews>
    <sheetView topLeftCell="A16" zoomScale="82" zoomScaleNormal="82" workbookViewId="0">
      <selection activeCell="B16" sqref="B1:D1048576"/>
    </sheetView>
  </sheetViews>
  <sheetFormatPr defaultRowHeight="14.25"/>
  <cols>
    <col min="1" max="1" width="4.75" style="114" customWidth="1"/>
    <col min="2" max="2" width="20.125" hidden="1" customWidth="1"/>
    <col min="3" max="3" width="15" hidden="1" customWidth="1"/>
    <col min="4" max="4" width="8.125" hidden="1" customWidth="1"/>
    <col min="5" max="5" width="11.375" customWidth="1"/>
    <col min="6" max="6" width="12.375" customWidth="1"/>
    <col min="10" max="10" width="12.25" customWidth="1"/>
    <col min="11" max="12" width="9" customWidth="1"/>
    <col min="17" max="17" width="6.875" style="54" customWidth="1"/>
    <col min="18" max="18" width="9.25" style="54" customWidth="1"/>
    <col min="19" max="19" width="8.25" customWidth="1"/>
    <col min="20" max="20" width="4.75" customWidth="1"/>
    <col min="40" max="40" width="33.625" customWidth="1"/>
  </cols>
  <sheetData>
    <row r="1" spans="1:40" ht="66.75" customHeight="1">
      <c r="A1" s="179" t="s">
        <v>112</v>
      </c>
      <c r="B1" s="179"/>
      <c r="C1" s="179"/>
      <c r="D1" s="179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</row>
    <row r="2" spans="1:40" s="38" customFormat="1" ht="78.75" customHeight="1">
      <c r="A2" s="160" t="s">
        <v>20</v>
      </c>
      <c r="B2" s="160" t="s">
        <v>0</v>
      </c>
      <c r="C2" s="175" t="s">
        <v>1</v>
      </c>
      <c r="D2" s="160" t="s">
        <v>2</v>
      </c>
      <c r="E2" s="160" t="s">
        <v>18</v>
      </c>
      <c r="F2" s="160" t="s">
        <v>3</v>
      </c>
      <c r="G2" s="160" t="s">
        <v>4</v>
      </c>
      <c r="H2" s="160" t="s">
        <v>5</v>
      </c>
      <c r="I2" s="160" t="s">
        <v>6</v>
      </c>
      <c r="J2" s="160" t="s">
        <v>7</v>
      </c>
      <c r="K2" s="211" t="s">
        <v>21</v>
      </c>
      <c r="L2" s="212"/>
      <c r="M2" s="212"/>
      <c r="N2" s="212"/>
      <c r="O2" s="212"/>
      <c r="P2" s="213"/>
      <c r="Q2" s="57"/>
      <c r="R2" s="57"/>
      <c r="S2" s="58"/>
      <c r="T2" s="165" t="s">
        <v>22</v>
      </c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7"/>
      <c r="AI2" s="173" t="s">
        <v>23</v>
      </c>
      <c r="AJ2" s="173" t="s">
        <v>24</v>
      </c>
      <c r="AK2" s="171" t="s">
        <v>25</v>
      </c>
      <c r="AL2" s="200" t="s">
        <v>26</v>
      </c>
      <c r="AM2" s="203" t="s">
        <v>27</v>
      </c>
      <c r="AN2" s="192" t="s">
        <v>8</v>
      </c>
    </row>
    <row r="3" spans="1:40" s="38" customFormat="1" ht="78.75" customHeight="1">
      <c r="A3" s="170"/>
      <c r="B3" s="170"/>
      <c r="C3" s="191"/>
      <c r="D3" s="170"/>
      <c r="E3" s="170"/>
      <c r="F3" s="170"/>
      <c r="G3" s="170"/>
      <c r="H3" s="170"/>
      <c r="I3" s="170"/>
      <c r="J3" s="170"/>
      <c r="K3" s="183" t="s">
        <v>9</v>
      </c>
      <c r="L3" s="184"/>
      <c r="M3" s="185"/>
      <c r="N3" s="171" t="s">
        <v>10</v>
      </c>
      <c r="O3" s="173" t="s">
        <v>11</v>
      </c>
      <c r="P3" s="173" t="s">
        <v>12</v>
      </c>
      <c r="Q3" s="59" t="s">
        <v>13</v>
      </c>
      <c r="R3" s="59"/>
      <c r="S3" s="60"/>
      <c r="T3" s="173" t="s">
        <v>20</v>
      </c>
      <c r="U3" s="160" t="s">
        <v>39</v>
      </c>
      <c r="V3" s="198" t="s">
        <v>40</v>
      </c>
      <c r="W3" s="168" t="s">
        <v>19</v>
      </c>
      <c r="X3" s="173" t="s">
        <v>14</v>
      </c>
      <c r="Y3" s="173" t="s">
        <v>28</v>
      </c>
      <c r="Z3" s="173" t="s">
        <v>15</v>
      </c>
      <c r="AA3" s="160" t="s">
        <v>38</v>
      </c>
      <c r="AB3" s="160" t="s">
        <v>41</v>
      </c>
      <c r="AC3" s="171" t="s">
        <v>42</v>
      </c>
      <c r="AD3" s="171" t="s">
        <v>29</v>
      </c>
      <c r="AE3" s="171" t="s">
        <v>16</v>
      </c>
      <c r="AF3" s="206" t="s">
        <v>30</v>
      </c>
      <c r="AG3" s="207"/>
      <c r="AH3" s="171" t="s">
        <v>31</v>
      </c>
      <c r="AI3" s="186"/>
      <c r="AJ3" s="186"/>
      <c r="AK3" s="187"/>
      <c r="AL3" s="201"/>
      <c r="AM3" s="203"/>
      <c r="AN3" s="193"/>
    </row>
    <row r="4" spans="1:40" s="38" customFormat="1" ht="78.75" customHeight="1">
      <c r="A4" s="161"/>
      <c r="B4" s="161"/>
      <c r="C4" s="176"/>
      <c r="D4" s="161"/>
      <c r="E4" s="161"/>
      <c r="F4" s="161"/>
      <c r="G4" s="161"/>
      <c r="H4" s="161"/>
      <c r="I4" s="161"/>
      <c r="J4" s="161"/>
      <c r="K4" s="61" t="s">
        <v>32</v>
      </c>
      <c r="L4" s="61" t="s">
        <v>33</v>
      </c>
      <c r="M4" s="61" t="s">
        <v>34</v>
      </c>
      <c r="N4" s="172"/>
      <c r="O4" s="174"/>
      <c r="P4" s="174"/>
      <c r="Q4" s="62" t="s">
        <v>17</v>
      </c>
      <c r="R4" s="62" t="s">
        <v>338</v>
      </c>
      <c r="S4" s="64" t="s">
        <v>339</v>
      </c>
      <c r="T4" s="174"/>
      <c r="U4" s="161"/>
      <c r="V4" s="199"/>
      <c r="W4" s="169"/>
      <c r="X4" s="174"/>
      <c r="Y4" s="174"/>
      <c r="Z4" s="174"/>
      <c r="AA4" s="161"/>
      <c r="AB4" s="161"/>
      <c r="AC4" s="204"/>
      <c r="AD4" s="172"/>
      <c r="AE4" s="172"/>
      <c r="AF4" s="60" t="s">
        <v>35</v>
      </c>
      <c r="AG4" s="65" t="s">
        <v>36</v>
      </c>
      <c r="AH4" s="172"/>
      <c r="AI4" s="174"/>
      <c r="AJ4" s="174"/>
      <c r="AK4" s="172"/>
      <c r="AL4" s="202"/>
      <c r="AM4" s="203"/>
      <c r="AN4" s="194"/>
    </row>
    <row r="5" spans="1:40" s="38" customFormat="1" ht="23.25" customHeight="1">
      <c r="A5" s="111">
        <v>1</v>
      </c>
      <c r="B5" s="28" t="s">
        <v>245</v>
      </c>
      <c r="C5" s="29">
        <v>3470700078984</v>
      </c>
      <c r="D5" s="30" t="s">
        <v>108</v>
      </c>
      <c r="E5" s="27" t="s">
        <v>43</v>
      </c>
      <c r="F5" s="27">
        <v>1036</v>
      </c>
      <c r="G5" s="27"/>
      <c r="H5" s="27">
        <v>3</v>
      </c>
      <c r="I5" s="27">
        <v>4</v>
      </c>
      <c r="J5" s="28" t="s">
        <v>37</v>
      </c>
      <c r="K5" s="27">
        <v>11</v>
      </c>
      <c r="L5" s="27">
        <v>3</v>
      </c>
      <c r="M5" s="27">
        <v>50</v>
      </c>
      <c r="N5" s="31">
        <f t="shared" ref="N5:N17" si="0">K5*400+L5*100+M5</f>
        <v>4750</v>
      </c>
      <c r="O5" s="27">
        <v>330</v>
      </c>
      <c r="P5" s="31">
        <f t="shared" ref="P5:P17" si="1">N5*O5</f>
        <v>1567500</v>
      </c>
      <c r="Q5" s="66">
        <f t="shared" ref="Q5:Q17" si="2">P5*0.01%</f>
        <v>156.75</v>
      </c>
      <c r="R5" s="66">
        <f t="shared" ref="R5:R29" si="3">Q5*90%</f>
        <v>141.07500000000002</v>
      </c>
      <c r="S5" s="67">
        <f t="shared" ref="S5:S17" si="4">Q5-R5</f>
        <v>15.674999999999983</v>
      </c>
      <c r="T5" s="28"/>
      <c r="U5" s="28"/>
      <c r="V5" s="32"/>
      <c r="W5" s="33"/>
      <c r="X5" s="27"/>
      <c r="Y5" s="27"/>
      <c r="Z5" s="27"/>
      <c r="AA5" s="27"/>
      <c r="AB5" s="27"/>
      <c r="AC5" s="34">
        <f t="shared" ref="AC5:AC17" si="5">AB5*7850*0.3%</f>
        <v>0</v>
      </c>
      <c r="AD5" s="31"/>
      <c r="AE5" s="31">
        <f t="shared" ref="AE5:AE17" si="6">Z5*AD5</f>
        <v>0</v>
      </c>
      <c r="AF5" s="27"/>
      <c r="AG5" s="31"/>
      <c r="AH5" s="31">
        <f t="shared" ref="AH5:AH17" si="7">AE5-AG5</f>
        <v>0</v>
      </c>
      <c r="AI5" s="31">
        <f t="shared" ref="AI5:AI17" si="8">P5+AH5</f>
        <v>1567500</v>
      </c>
      <c r="AJ5" s="27"/>
      <c r="AK5" s="31"/>
      <c r="AL5" s="35"/>
      <c r="AM5" s="68"/>
      <c r="AN5" s="28"/>
    </row>
    <row r="6" spans="1:40" s="38" customFormat="1" ht="23.25" customHeight="1">
      <c r="A6" s="111">
        <v>2</v>
      </c>
      <c r="B6" s="28" t="s">
        <v>246</v>
      </c>
      <c r="C6" s="29">
        <v>3470700079077</v>
      </c>
      <c r="D6" s="30" t="s">
        <v>111</v>
      </c>
      <c r="E6" s="27" t="s">
        <v>43</v>
      </c>
      <c r="F6" s="27">
        <v>3666</v>
      </c>
      <c r="G6" s="27"/>
      <c r="H6" s="27">
        <v>6</v>
      </c>
      <c r="I6" s="27">
        <v>1</v>
      </c>
      <c r="J6" s="28" t="s">
        <v>37</v>
      </c>
      <c r="K6" s="27">
        <v>9</v>
      </c>
      <c r="L6" s="27">
        <v>0</v>
      </c>
      <c r="M6" s="27">
        <v>4</v>
      </c>
      <c r="N6" s="31">
        <f t="shared" si="0"/>
        <v>3604</v>
      </c>
      <c r="O6" s="27">
        <v>330</v>
      </c>
      <c r="P6" s="31">
        <f t="shared" si="1"/>
        <v>1189320</v>
      </c>
      <c r="Q6" s="66">
        <f t="shared" si="2"/>
        <v>118.932</v>
      </c>
      <c r="R6" s="66">
        <f t="shared" si="3"/>
        <v>107.03880000000001</v>
      </c>
      <c r="S6" s="67">
        <f t="shared" si="4"/>
        <v>11.893199999999993</v>
      </c>
      <c r="T6" s="28"/>
      <c r="U6" s="28"/>
      <c r="V6" s="32"/>
      <c r="W6" s="33"/>
      <c r="X6" s="27"/>
      <c r="Y6" s="27"/>
      <c r="Z6" s="27"/>
      <c r="AA6" s="27"/>
      <c r="AB6" s="27"/>
      <c r="AC6" s="34">
        <f t="shared" si="5"/>
        <v>0</v>
      </c>
      <c r="AD6" s="31"/>
      <c r="AE6" s="31">
        <f t="shared" si="6"/>
        <v>0</v>
      </c>
      <c r="AF6" s="27"/>
      <c r="AG6" s="31"/>
      <c r="AH6" s="31">
        <f t="shared" si="7"/>
        <v>0</v>
      </c>
      <c r="AI6" s="31">
        <f t="shared" si="8"/>
        <v>1189320</v>
      </c>
      <c r="AJ6" s="27"/>
      <c r="AK6" s="31"/>
      <c r="AL6" s="35"/>
      <c r="AM6" s="68"/>
      <c r="AN6" s="28"/>
    </row>
    <row r="7" spans="1:40" s="38" customFormat="1" ht="23.25" customHeight="1">
      <c r="A7" s="111">
        <v>3</v>
      </c>
      <c r="B7" s="28" t="s">
        <v>247</v>
      </c>
      <c r="C7" s="29">
        <v>3470700078992</v>
      </c>
      <c r="D7" s="30" t="s">
        <v>108</v>
      </c>
      <c r="E7" s="27" t="s">
        <v>43</v>
      </c>
      <c r="F7" s="27">
        <v>1036</v>
      </c>
      <c r="G7" s="27"/>
      <c r="H7" s="27">
        <v>2</v>
      </c>
      <c r="I7" s="27">
        <v>4</v>
      </c>
      <c r="J7" s="28" t="s">
        <v>37</v>
      </c>
      <c r="K7" s="27">
        <v>28</v>
      </c>
      <c r="L7" s="27">
        <v>3</v>
      </c>
      <c r="M7" s="27">
        <v>86</v>
      </c>
      <c r="N7" s="31">
        <f t="shared" si="0"/>
        <v>11586</v>
      </c>
      <c r="O7" s="27">
        <v>330</v>
      </c>
      <c r="P7" s="31">
        <f t="shared" si="1"/>
        <v>3823380</v>
      </c>
      <c r="Q7" s="66">
        <f t="shared" si="2"/>
        <v>382.33800000000002</v>
      </c>
      <c r="R7" s="66">
        <f t="shared" si="3"/>
        <v>344.10420000000005</v>
      </c>
      <c r="S7" s="67">
        <f t="shared" si="4"/>
        <v>38.233799999999974</v>
      </c>
      <c r="T7" s="28"/>
      <c r="U7" s="28"/>
      <c r="V7" s="32"/>
      <c r="W7" s="33"/>
      <c r="X7" s="27"/>
      <c r="Y7" s="27"/>
      <c r="Z7" s="27"/>
      <c r="AA7" s="27"/>
      <c r="AB7" s="27"/>
      <c r="AC7" s="34">
        <f t="shared" si="5"/>
        <v>0</v>
      </c>
      <c r="AD7" s="31"/>
      <c r="AE7" s="31">
        <f t="shared" si="6"/>
        <v>0</v>
      </c>
      <c r="AF7" s="27"/>
      <c r="AG7" s="31"/>
      <c r="AH7" s="31">
        <f t="shared" si="7"/>
        <v>0</v>
      </c>
      <c r="AI7" s="31">
        <f t="shared" si="8"/>
        <v>3823380</v>
      </c>
      <c r="AJ7" s="27"/>
      <c r="AK7" s="31"/>
      <c r="AL7" s="35"/>
      <c r="AM7" s="68"/>
      <c r="AN7" s="28"/>
    </row>
    <row r="8" spans="1:40" s="38" customFormat="1" ht="23.25" customHeight="1">
      <c r="A8" s="111">
        <v>4</v>
      </c>
      <c r="B8" s="28" t="s">
        <v>332</v>
      </c>
      <c r="C8" s="29">
        <v>3470700080814</v>
      </c>
      <c r="D8" s="30" t="s">
        <v>110</v>
      </c>
      <c r="E8" s="27" t="s">
        <v>43</v>
      </c>
      <c r="F8" s="27">
        <v>3672</v>
      </c>
      <c r="G8" s="27"/>
      <c r="H8" s="27">
        <v>15</v>
      </c>
      <c r="I8" s="27">
        <v>9</v>
      </c>
      <c r="J8" s="28" t="s">
        <v>37</v>
      </c>
      <c r="K8" s="27">
        <v>9</v>
      </c>
      <c r="L8" s="27">
        <v>1</v>
      </c>
      <c r="M8" s="27">
        <v>25</v>
      </c>
      <c r="N8" s="31">
        <f t="shared" si="0"/>
        <v>3725</v>
      </c>
      <c r="O8" s="27">
        <v>330</v>
      </c>
      <c r="P8" s="31">
        <f t="shared" si="1"/>
        <v>1229250</v>
      </c>
      <c r="Q8" s="66">
        <f t="shared" si="2"/>
        <v>122.92500000000001</v>
      </c>
      <c r="R8" s="66">
        <f t="shared" si="3"/>
        <v>110.63250000000001</v>
      </c>
      <c r="S8" s="67">
        <f t="shared" si="4"/>
        <v>12.292500000000004</v>
      </c>
      <c r="T8" s="28"/>
      <c r="U8" s="28"/>
      <c r="V8" s="32"/>
      <c r="W8" s="33"/>
      <c r="X8" s="27"/>
      <c r="Y8" s="27"/>
      <c r="Z8" s="27"/>
      <c r="AA8" s="27"/>
      <c r="AB8" s="27"/>
      <c r="AC8" s="34">
        <f t="shared" si="5"/>
        <v>0</v>
      </c>
      <c r="AD8" s="31"/>
      <c r="AE8" s="31">
        <f t="shared" si="6"/>
        <v>0</v>
      </c>
      <c r="AF8" s="27"/>
      <c r="AG8" s="31"/>
      <c r="AH8" s="31">
        <f t="shared" si="7"/>
        <v>0</v>
      </c>
      <c r="AI8" s="31">
        <f t="shared" si="8"/>
        <v>1229250</v>
      </c>
      <c r="AJ8" s="27"/>
      <c r="AK8" s="31"/>
      <c r="AL8" s="35"/>
      <c r="AM8" s="68"/>
      <c r="AN8" s="28"/>
    </row>
    <row r="9" spans="1:40" s="38" customFormat="1" ht="23.25" customHeight="1">
      <c r="A9" s="111">
        <v>5</v>
      </c>
      <c r="B9" s="28" t="s">
        <v>248</v>
      </c>
      <c r="C9" s="29">
        <v>3470700042254</v>
      </c>
      <c r="D9" s="30" t="s">
        <v>110</v>
      </c>
      <c r="E9" s="27" t="s">
        <v>43</v>
      </c>
      <c r="F9" s="27">
        <v>827</v>
      </c>
      <c r="G9" s="27"/>
      <c r="H9" s="27">
        <v>12</v>
      </c>
      <c r="I9" s="27">
        <v>4</v>
      </c>
      <c r="J9" s="28" t="s">
        <v>37</v>
      </c>
      <c r="K9" s="27">
        <v>5</v>
      </c>
      <c r="L9" s="27">
        <v>3</v>
      </c>
      <c r="M9" s="27">
        <v>40</v>
      </c>
      <c r="N9" s="31">
        <f t="shared" si="0"/>
        <v>2340</v>
      </c>
      <c r="O9" s="27">
        <v>330</v>
      </c>
      <c r="P9" s="31">
        <f t="shared" si="1"/>
        <v>772200</v>
      </c>
      <c r="Q9" s="66">
        <f t="shared" si="2"/>
        <v>77.22</v>
      </c>
      <c r="R9" s="66">
        <f t="shared" si="3"/>
        <v>69.498000000000005</v>
      </c>
      <c r="S9" s="67">
        <f t="shared" si="4"/>
        <v>7.7219999999999942</v>
      </c>
      <c r="T9" s="28"/>
      <c r="U9" s="28"/>
      <c r="V9" s="32"/>
      <c r="W9" s="33"/>
      <c r="X9" s="27"/>
      <c r="Y9" s="27"/>
      <c r="Z9" s="27"/>
      <c r="AA9" s="27"/>
      <c r="AB9" s="27"/>
      <c r="AC9" s="34">
        <f t="shared" si="5"/>
        <v>0</v>
      </c>
      <c r="AD9" s="31"/>
      <c r="AE9" s="31">
        <f t="shared" si="6"/>
        <v>0</v>
      </c>
      <c r="AF9" s="27"/>
      <c r="AG9" s="31"/>
      <c r="AH9" s="31">
        <f t="shared" si="7"/>
        <v>0</v>
      </c>
      <c r="AI9" s="31">
        <f t="shared" si="8"/>
        <v>772200</v>
      </c>
      <c r="AJ9" s="27"/>
      <c r="AK9" s="31"/>
      <c r="AL9" s="35"/>
      <c r="AM9" s="68"/>
      <c r="AN9" s="28"/>
    </row>
    <row r="10" spans="1:40" s="38" customFormat="1" ht="23.25" customHeight="1">
      <c r="A10" s="111">
        <v>6</v>
      </c>
      <c r="B10" s="28" t="s">
        <v>249</v>
      </c>
      <c r="C10" s="29">
        <v>3470700076281</v>
      </c>
      <c r="D10" s="30" t="s">
        <v>113</v>
      </c>
      <c r="E10" s="27" t="s">
        <v>43</v>
      </c>
      <c r="F10" s="27" t="s">
        <v>114</v>
      </c>
      <c r="G10" s="27"/>
      <c r="H10" s="27">
        <v>9</v>
      </c>
      <c r="I10" s="27">
        <v>7</v>
      </c>
      <c r="J10" s="28" t="s">
        <v>37</v>
      </c>
      <c r="K10" s="27">
        <v>9</v>
      </c>
      <c r="L10" s="27">
        <v>1</v>
      </c>
      <c r="M10" s="27">
        <v>66</v>
      </c>
      <c r="N10" s="31">
        <f t="shared" si="0"/>
        <v>3766</v>
      </c>
      <c r="O10" s="27">
        <v>330</v>
      </c>
      <c r="P10" s="31">
        <f t="shared" si="1"/>
        <v>1242780</v>
      </c>
      <c r="Q10" s="66">
        <f t="shared" si="2"/>
        <v>124.27800000000001</v>
      </c>
      <c r="R10" s="66">
        <f t="shared" si="3"/>
        <v>111.8502</v>
      </c>
      <c r="S10" s="67">
        <f t="shared" si="4"/>
        <v>12.427800000000005</v>
      </c>
      <c r="T10" s="28"/>
      <c r="U10" s="28"/>
      <c r="V10" s="32"/>
      <c r="W10" s="33"/>
      <c r="X10" s="27"/>
      <c r="Y10" s="27"/>
      <c r="Z10" s="27"/>
      <c r="AA10" s="27"/>
      <c r="AB10" s="27"/>
      <c r="AC10" s="34">
        <f t="shared" si="5"/>
        <v>0</v>
      </c>
      <c r="AD10" s="31"/>
      <c r="AE10" s="31">
        <f t="shared" si="6"/>
        <v>0</v>
      </c>
      <c r="AF10" s="27"/>
      <c r="AG10" s="31"/>
      <c r="AH10" s="31">
        <f t="shared" si="7"/>
        <v>0</v>
      </c>
      <c r="AI10" s="31">
        <f t="shared" si="8"/>
        <v>1242780</v>
      </c>
      <c r="AJ10" s="27"/>
      <c r="AK10" s="31"/>
      <c r="AL10" s="35"/>
      <c r="AM10" s="68"/>
      <c r="AN10" s="28"/>
    </row>
    <row r="11" spans="1:40" s="38" customFormat="1" ht="23.25" customHeight="1">
      <c r="A11" s="111">
        <v>8</v>
      </c>
      <c r="B11" s="28" t="s">
        <v>250</v>
      </c>
      <c r="C11" s="29">
        <v>3470700076272</v>
      </c>
      <c r="D11" s="30" t="s">
        <v>115</v>
      </c>
      <c r="E11" s="27" t="s">
        <v>43</v>
      </c>
      <c r="F11" s="27" t="s">
        <v>114</v>
      </c>
      <c r="G11" s="27"/>
      <c r="H11" s="27">
        <v>8</v>
      </c>
      <c r="I11" s="27">
        <v>7</v>
      </c>
      <c r="J11" s="28" t="s">
        <v>37</v>
      </c>
      <c r="K11" s="27">
        <v>10</v>
      </c>
      <c r="L11" s="27">
        <v>3</v>
      </c>
      <c r="M11" s="27">
        <v>13</v>
      </c>
      <c r="N11" s="31">
        <f t="shared" si="0"/>
        <v>4313</v>
      </c>
      <c r="O11" s="27">
        <v>330</v>
      </c>
      <c r="P11" s="31">
        <f t="shared" si="1"/>
        <v>1423290</v>
      </c>
      <c r="Q11" s="66">
        <f t="shared" si="2"/>
        <v>142.32900000000001</v>
      </c>
      <c r="R11" s="66">
        <f t="shared" si="3"/>
        <v>128.09610000000001</v>
      </c>
      <c r="S11" s="67">
        <f t="shared" si="4"/>
        <v>14.232900000000001</v>
      </c>
      <c r="T11" s="28"/>
      <c r="U11" s="28"/>
      <c r="V11" s="32"/>
      <c r="W11" s="33"/>
      <c r="X11" s="27"/>
      <c r="Y11" s="27"/>
      <c r="Z11" s="27"/>
      <c r="AA11" s="27"/>
      <c r="AB11" s="27"/>
      <c r="AC11" s="34">
        <f t="shared" si="5"/>
        <v>0</v>
      </c>
      <c r="AD11" s="31"/>
      <c r="AE11" s="31">
        <f t="shared" si="6"/>
        <v>0</v>
      </c>
      <c r="AF11" s="27"/>
      <c r="AG11" s="31"/>
      <c r="AH11" s="31">
        <f t="shared" si="7"/>
        <v>0</v>
      </c>
      <c r="AI11" s="31">
        <f t="shared" si="8"/>
        <v>1423290</v>
      </c>
      <c r="AJ11" s="27"/>
      <c r="AK11" s="31"/>
      <c r="AL11" s="35"/>
      <c r="AM11" s="68"/>
      <c r="AN11" s="28"/>
    </row>
    <row r="12" spans="1:40" s="38" customFormat="1" ht="23.25" customHeight="1">
      <c r="A12" s="111">
        <v>9</v>
      </c>
      <c r="B12" s="28" t="s">
        <v>251</v>
      </c>
      <c r="C12" s="29">
        <v>3470700073265</v>
      </c>
      <c r="D12" s="30" t="s">
        <v>89</v>
      </c>
      <c r="E12" s="27" t="s">
        <v>43</v>
      </c>
      <c r="F12" s="27">
        <v>1036</v>
      </c>
      <c r="G12" s="27"/>
      <c r="H12" s="27">
        <v>10</v>
      </c>
      <c r="I12" s="27">
        <v>4</v>
      </c>
      <c r="J12" s="28" t="s">
        <v>37</v>
      </c>
      <c r="K12" s="27">
        <v>16</v>
      </c>
      <c r="L12" s="27">
        <v>1</v>
      </c>
      <c r="M12" s="27">
        <v>69</v>
      </c>
      <c r="N12" s="31">
        <f t="shared" si="0"/>
        <v>6569</v>
      </c>
      <c r="O12" s="27">
        <v>330</v>
      </c>
      <c r="P12" s="31">
        <f t="shared" si="1"/>
        <v>2167770</v>
      </c>
      <c r="Q12" s="66">
        <f t="shared" si="2"/>
        <v>216.77700000000002</v>
      </c>
      <c r="R12" s="66">
        <f t="shared" si="3"/>
        <v>195.09930000000003</v>
      </c>
      <c r="S12" s="67">
        <f t="shared" si="4"/>
        <v>21.677699999999987</v>
      </c>
      <c r="T12" s="28"/>
      <c r="U12" s="28"/>
      <c r="V12" s="32"/>
      <c r="W12" s="33"/>
      <c r="X12" s="27"/>
      <c r="Y12" s="27"/>
      <c r="Z12" s="27"/>
      <c r="AA12" s="27"/>
      <c r="AB12" s="27"/>
      <c r="AC12" s="34">
        <f t="shared" si="5"/>
        <v>0</v>
      </c>
      <c r="AD12" s="31"/>
      <c r="AE12" s="31">
        <f t="shared" si="6"/>
        <v>0</v>
      </c>
      <c r="AF12" s="27"/>
      <c r="AG12" s="31"/>
      <c r="AH12" s="31">
        <f t="shared" si="7"/>
        <v>0</v>
      </c>
      <c r="AI12" s="31">
        <f t="shared" si="8"/>
        <v>2167770</v>
      </c>
      <c r="AJ12" s="27"/>
      <c r="AK12" s="31"/>
      <c r="AL12" s="35"/>
      <c r="AM12" s="68"/>
      <c r="AN12" s="28"/>
    </row>
    <row r="13" spans="1:40" s="38" customFormat="1" ht="23.25" customHeight="1">
      <c r="A13" s="111">
        <v>10</v>
      </c>
      <c r="B13" s="28" t="s">
        <v>252</v>
      </c>
      <c r="C13" s="29">
        <v>3470700073257</v>
      </c>
      <c r="D13" s="30" t="s">
        <v>89</v>
      </c>
      <c r="E13" s="27" t="s">
        <v>43</v>
      </c>
      <c r="F13" s="27">
        <v>1036</v>
      </c>
      <c r="G13" s="27"/>
      <c r="H13" s="27">
        <v>1</v>
      </c>
      <c r="I13" s="27">
        <v>4</v>
      </c>
      <c r="J13" s="28" t="s">
        <v>37</v>
      </c>
      <c r="K13" s="27">
        <v>30</v>
      </c>
      <c r="L13" s="27">
        <v>2</v>
      </c>
      <c r="M13" s="27">
        <v>7</v>
      </c>
      <c r="N13" s="31">
        <f t="shared" si="0"/>
        <v>12207</v>
      </c>
      <c r="O13" s="27">
        <v>330</v>
      </c>
      <c r="P13" s="31">
        <f t="shared" si="1"/>
        <v>4028310</v>
      </c>
      <c r="Q13" s="66">
        <f t="shared" si="2"/>
        <v>402.83100000000002</v>
      </c>
      <c r="R13" s="66">
        <f t="shared" si="3"/>
        <v>362.54790000000003</v>
      </c>
      <c r="S13" s="67">
        <f t="shared" si="4"/>
        <v>40.28309999999999</v>
      </c>
      <c r="T13" s="28"/>
      <c r="U13" s="28"/>
      <c r="V13" s="32"/>
      <c r="W13" s="33"/>
      <c r="X13" s="27"/>
      <c r="Y13" s="27"/>
      <c r="Z13" s="27"/>
      <c r="AA13" s="27"/>
      <c r="AB13" s="27"/>
      <c r="AC13" s="34">
        <f t="shared" si="5"/>
        <v>0</v>
      </c>
      <c r="AD13" s="31"/>
      <c r="AE13" s="31">
        <f t="shared" si="6"/>
        <v>0</v>
      </c>
      <c r="AF13" s="27"/>
      <c r="AG13" s="31"/>
      <c r="AH13" s="31">
        <f t="shared" si="7"/>
        <v>0</v>
      </c>
      <c r="AI13" s="31">
        <f t="shared" si="8"/>
        <v>4028310</v>
      </c>
      <c r="AJ13" s="27"/>
      <c r="AK13" s="31"/>
      <c r="AL13" s="35"/>
      <c r="AM13" s="68"/>
      <c r="AN13" s="28"/>
    </row>
    <row r="14" spans="1:40" s="38" customFormat="1" ht="23.25" customHeight="1">
      <c r="A14" s="111">
        <v>11</v>
      </c>
      <c r="B14" s="28" t="s">
        <v>333</v>
      </c>
      <c r="C14" s="29">
        <v>3470700073273</v>
      </c>
      <c r="D14" s="30" t="s">
        <v>116</v>
      </c>
      <c r="E14" s="27" t="s">
        <v>43</v>
      </c>
      <c r="F14" s="27">
        <v>1036</v>
      </c>
      <c r="G14" s="27"/>
      <c r="H14" s="27">
        <v>4</v>
      </c>
      <c r="I14" s="27">
        <v>4</v>
      </c>
      <c r="J14" s="28" t="s">
        <v>37</v>
      </c>
      <c r="K14" s="27">
        <v>10</v>
      </c>
      <c r="L14" s="27">
        <v>2</v>
      </c>
      <c r="M14" s="27">
        <v>9</v>
      </c>
      <c r="N14" s="31">
        <f t="shared" si="0"/>
        <v>4209</v>
      </c>
      <c r="O14" s="27">
        <v>330</v>
      </c>
      <c r="P14" s="31">
        <f t="shared" si="1"/>
        <v>1388970</v>
      </c>
      <c r="Q14" s="66">
        <f t="shared" si="2"/>
        <v>138.89700000000002</v>
      </c>
      <c r="R14" s="66">
        <f t="shared" si="3"/>
        <v>125.00730000000001</v>
      </c>
      <c r="S14" s="67">
        <f t="shared" si="4"/>
        <v>13.889700000000005</v>
      </c>
      <c r="T14" s="28"/>
      <c r="U14" s="28"/>
      <c r="V14" s="32"/>
      <c r="W14" s="33"/>
      <c r="X14" s="27"/>
      <c r="Y14" s="27"/>
      <c r="Z14" s="27"/>
      <c r="AA14" s="27"/>
      <c r="AB14" s="27"/>
      <c r="AC14" s="34">
        <f t="shared" si="5"/>
        <v>0</v>
      </c>
      <c r="AD14" s="31"/>
      <c r="AE14" s="31">
        <f t="shared" si="6"/>
        <v>0</v>
      </c>
      <c r="AF14" s="27"/>
      <c r="AG14" s="31"/>
      <c r="AH14" s="31">
        <f t="shared" si="7"/>
        <v>0</v>
      </c>
      <c r="AI14" s="31">
        <f t="shared" si="8"/>
        <v>1388970</v>
      </c>
      <c r="AJ14" s="27"/>
      <c r="AK14" s="31"/>
      <c r="AL14" s="35"/>
      <c r="AM14" s="68"/>
      <c r="AN14" s="28"/>
    </row>
    <row r="15" spans="1:40" s="38" customFormat="1" ht="23.25" customHeight="1">
      <c r="A15" s="111">
        <v>12</v>
      </c>
      <c r="B15" s="28" t="s">
        <v>253</v>
      </c>
      <c r="C15" s="29">
        <v>3470700079468</v>
      </c>
      <c r="D15" s="30" t="s">
        <v>109</v>
      </c>
      <c r="E15" s="27" t="s">
        <v>43</v>
      </c>
      <c r="F15" s="27">
        <v>1032</v>
      </c>
      <c r="G15" s="27"/>
      <c r="H15" s="27">
        <v>1</v>
      </c>
      <c r="I15" s="27">
        <v>4</v>
      </c>
      <c r="J15" s="28" t="s">
        <v>37</v>
      </c>
      <c r="K15" s="27">
        <v>13</v>
      </c>
      <c r="L15" s="27">
        <v>0</v>
      </c>
      <c r="M15" s="27">
        <v>39</v>
      </c>
      <c r="N15" s="31">
        <f t="shared" si="0"/>
        <v>5239</v>
      </c>
      <c r="O15" s="27">
        <v>330</v>
      </c>
      <c r="P15" s="31">
        <f t="shared" si="1"/>
        <v>1728870</v>
      </c>
      <c r="Q15" s="66">
        <f t="shared" si="2"/>
        <v>172.887</v>
      </c>
      <c r="R15" s="66">
        <f t="shared" si="3"/>
        <v>155.59829999999999</v>
      </c>
      <c r="S15" s="67">
        <v>17</v>
      </c>
      <c r="T15" s="28"/>
      <c r="U15" s="28"/>
      <c r="V15" s="32"/>
      <c r="W15" s="33"/>
      <c r="X15" s="27"/>
      <c r="Y15" s="27"/>
      <c r="Z15" s="27"/>
      <c r="AA15" s="27"/>
      <c r="AB15" s="27"/>
      <c r="AC15" s="34">
        <f t="shared" si="5"/>
        <v>0</v>
      </c>
      <c r="AD15" s="31"/>
      <c r="AE15" s="31">
        <f t="shared" si="6"/>
        <v>0</v>
      </c>
      <c r="AF15" s="27"/>
      <c r="AG15" s="31"/>
      <c r="AH15" s="31">
        <f t="shared" si="7"/>
        <v>0</v>
      </c>
      <c r="AI15" s="31">
        <f t="shared" si="8"/>
        <v>1728870</v>
      </c>
      <c r="AJ15" s="27"/>
      <c r="AK15" s="31"/>
      <c r="AL15" s="35"/>
      <c r="AM15" s="68"/>
      <c r="AN15" s="28"/>
    </row>
    <row r="16" spans="1:40" s="38" customFormat="1" ht="23.25" customHeight="1">
      <c r="A16" s="162">
        <v>13</v>
      </c>
      <c r="B16" s="28" t="s">
        <v>254</v>
      </c>
      <c r="C16" s="29">
        <v>3470700080318</v>
      </c>
      <c r="D16" s="30" t="s">
        <v>117</v>
      </c>
      <c r="E16" s="27" t="s">
        <v>43</v>
      </c>
      <c r="F16" s="27">
        <v>3664</v>
      </c>
      <c r="G16" s="27"/>
      <c r="H16" s="27">
        <v>15</v>
      </c>
      <c r="I16" s="27">
        <v>7</v>
      </c>
      <c r="J16" s="28" t="s">
        <v>37</v>
      </c>
      <c r="K16" s="27">
        <v>13</v>
      </c>
      <c r="L16" s="27">
        <v>2</v>
      </c>
      <c r="M16" s="27">
        <v>11</v>
      </c>
      <c r="N16" s="31">
        <f t="shared" si="0"/>
        <v>5411</v>
      </c>
      <c r="O16" s="27">
        <v>330</v>
      </c>
      <c r="P16" s="31">
        <f t="shared" si="1"/>
        <v>1785630</v>
      </c>
      <c r="Q16" s="66">
        <f t="shared" si="2"/>
        <v>178.56300000000002</v>
      </c>
      <c r="R16" s="66">
        <f t="shared" si="3"/>
        <v>160.70670000000001</v>
      </c>
      <c r="S16" s="67">
        <f t="shared" si="4"/>
        <v>17.856300000000005</v>
      </c>
      <c r="T16" s="28"/>
      <c r="U16" s="28"/>
      <c r="V16" s="32"/>
      <c r="W16" s="33"/>
      <c r="X16" s="27"/>
      <c r="Y16" s="27"/>
      <c r="Z16" s="27"/>
      <c r="AA16" s="27"/>
      <c r="AB16" s="27"/>
      <c r="AC16" s="34">
        <f t="shared" si="5"/>
        <v>0</v>
      </c>
      <c r="AD16" s="31"/>
      <c r="AE16" s="31">
        <f t="shared" si="6"/>
        <v>0</v>
      </c>
      <c r="AF16" s="27"/>
      <c r="AG16" s="31"/>
      <c r="AH16" s="31">
        <f t="shared" si="7"/>
        <v>0</v>
      </c>
      <c r="AI16" s="31">
        <f t="shared" si="8"/>
        <v>1785630</v>
      </c>
      <c r="AJ16" s="27"/>
      <c r="AK16" s="31"/>
      <c r="AL16" s="35"/>
      <c r="AM16" s="68"/>
      <c r="AN16" s="28"/>
    </row>
    <row r="17" spans="1:40" s="38" customFormat="1" ht="23.25" customHeight="1">
      <c r="A17" s="163"/>
      <c r="B17" s="28"/>
      <c r="C17" s="29"/>
      <c r="D17" s="30"/>
      <c r="E17" s="27" t="s">
        <v>43</v>
      </c>
      <c r="F17" s="27">
        <v>3664</v>
      </c>
      <c r="G17" s="27"/>
      <c r="H17" s="27">
        <v>14</v>
      </c>
      <c r="I17" s="27">
        <v>7</v>
      </c>
      <c r="J17" s="28" t="s">
        <v>37</v>
      </c>
      <c r="K17" s="27">
        <v>9</v>
      </c>
      <c r="L17" s="27">
        <v>1</v>
      </c>
      <c r="M17" s="27">
        <v>94</v>
      </c>
      <c r="N17" s="31">
        <f t="shared" si="0"/>
        <v>3794</v>
      </c>
      <c r="O17" s="27">
        <v>330</v>
      </c>
      <c r="P17" s="31">
        <f t="shared" si="1"/>
        <v>1252020</v>
      </c>
      <c r="Q17" s="66">
        <f t="shared" si="2"/>
        <v>125.20200000000001</v>
      </c>
      <c r="R17" s="66">
        <f t="shared" si="3"/>
        <v>112.68180000000001</v>
      </c>
      <c r="S17" s="67">
        <f t="shared" si="4"/>
        <v>12.520200000000003</v>
      </c>
      <c r="T17" s="28"/>
      <c r="U17" s="28"/>
      <c r="V17" s="32"/>
      <c r="W17" s="33"/>
      <c r="X17" s="27"/>
      <c r="Y17" s="27"/>
      <c r="Z17" s="27"/>
      <c r="AA17" s="27"/>
      <c r="AB17" s="27"/>
      <c r="AC17" s="34">
        <f t="shared" si="5"/>
        <v>0</v>
      </c>
      <c r="AD17" s="31"/>
      <c r="AE17" s="31">
        <f t="shared" si="6"/>
        <v>0</v>
      </c>
      <c r="AF17" s="27"/>
      <c r="AG17" s="31"/>
      <c r="AH17" s="31">
        <f t="shared" si="7"/>
        <v>0</v>
      </c>
      <c r="AI17" s="31">
        <f t="shared" si="8"/>
        <v>1252020</v>
      </c>
      <c r="AJ17" s="27"/>
      <c r="AK17" s="31"/>
      <c r="AL17" s="35"/>
      <c r="AM17" s="68"/>
      <c r="AN17" s="28"/>
    </row>
    <row r="18" spans="1:40" s="38" customFormat="1" ht="23.25" customHeight="1">
      <c r="A18" s="164"/>
      <c r="B18" s="28"/>
      <c r="C18" s="29"/>
      <c r="D18" s="30"/>
      <c r="E18" s="27"/>
      <c r="F18" s="27"/>
      <c r="G18" s="27"/>
      <c r="H18" s="27"/>
      <c r="I18" s="27"/>
      <c r="J18" s="28"/>
      <c r="K18" s="27"/>
      <c r="L18" s="27"/>
      <c r="M18" s="27"/>
      <c r="N18" s="31"/>
      <c r="O18" s="27"/>
      <c r="P18" s="31"/>
      <c r="Q18" s="66">
        <f>SUM(Q16:Q17)</f>
        <v>303.76500000000004</v>
      </c>
      <c r="R18" s="66">
        <f t="shared" si="3"/>
        <v>273.38850000000002</v>
      </c>
      <c r="S18" s="67">
        <f>SUM(S16:S17)</f>
        <v>30.376500000000007</v>
      </c>
      <c r="T18" s="28"/>
      <c r="U18" s="28"/>
      <c r="V18" s="32"/>
      <c r="W18" s="33"/>
      <c r="X18" s="27"/>
      <c r="Y18" s="27"/>
      <c r="Z18" s="27"/>
      <c r="AA18" s="27"/>
      <c r="AB18" s="27"/>
      <c r="AC18" s="34"/>
      <c r="AD18" s="31"/>
      <c r="AE18" s="31"/>
      <c r="AF18" s="27"/>
      <c r="AG18" s="31"/>
      <c r="AH18" s="31"/>
      <c r="AI18" s="31"/>
      <c r="AJ18" s="27"/>
      <c r="AK18" s="31"/>
      <c r="AL18" s="35"/>
      <c r="AM18" s="68"/>
      <c r="AN18" s="28"/>
    </row>
    <row r="19" spans="1:40" s="38" customFormat="1" ht="23.25" customHeight="1">
      <c r="A19" s="111">
        <v>14</v>
      </c>
      <c r="B19" s="28" t="s">
        <v>255</v>
      </c>
      <c r="C19" s="29">
        <v>3470300003944</v>
      </c>
      <c r="D19" s="30" t="s">
        <v>118</v>
      </c>
      <c r="E19" s="27" t="s">
        <v>43</v>
      </c>
      <c r="F19" s="27">
        <v>504</v>
      </c>
      <c r="G19" s="27"/>
      <c r="H19" s="27">
        <v>16</v>
      </c>
      <c r="I19" s="27">
        <v>3</v>
      </c>
      <c r="J19" s="28" t="s">
        <v>37</v>
      </c>
      <c r="K19" s="27">
        <v>3</v>
      </c>
      <c r="L19" s="27">
        <v>2</v>
      </c>
      <c r="M19" s="27">
        <v>41</v>
      </c>
      <c r="N19" s="31">
        <f>K19*400+L19*100+M19</f>
        <v>1441</v>
      </c>
      <c r="O19" s="27">
        <v>330</v>
      </c>
      <c r="P19" s="31">
        <f>N19*O19</f>
        <v>475530</v>
      </c>
      <c r="Q19" s="66">
        <f>P19*0.01%</f>
        <v>47.553000000000004</v>
      </c>
      <c r="R19" s="66">
        <f t="shared" si="3"/>
        <v>42.797700000000006</v>
      </c>
      <c r="S19" s="67">
        <v>5</v>
      </c>
      <c r="T19" s="28"/>
      <c r="U19" s="28"/>
      <c r="V19" s="32"/>
      <c r="W19" s="33"/>
      <c r="X19" s="27"/>
      <c r="Y19" s="27"/>
      <c r="Z19" s="27"/>
      <c r="AA19" s="27"/>
      <c r="AB19" s="27"/>
      <c r="AC19" s="34">
        <f>AB19*7850*0.3%</f>
        <v>0</v>
      </c>
      <c r="AD19" s="31"/>
      <c r="AE19" s="31">
        <f>Z19*AD19</f>
        <v>0</v>
      </c>
      <c r="AF19" s="27"/>
      <c r="AG19" s="31"/>
      <c r="AH19" s="31">
        <f>AE19-AG19</f>
        <v>0</v>
      </c>
      <c r="AI19" s="31">
        <f>P19+AH19</f>
        <v>475530</v>
      </c>
      <c r="AJ19" s="27"/>
      <c r="AK19" s="31"/>
      <c r="AL19" s="35"/>
      <c r="AM19" s="68"/>
      <c r="AN19" s="28"/>
    </row>
    <row r="20" spans="1:40" s="38" customFormat="1" ht="23.25" customHeight="1">
      <c r="A20" s="111">
        <v>15</v>
      </c>
      <c r="B20" s="28" t="s">
        <v>256</v>
      </c>
      <c r="C20" s="29">
        <v>3470700104730</v>
      </c>
      <c r="D20" s="30" t="s">
        <v>72</v>
      </c>
      <c r="E20" s="27" t="s">
        <v>43</v>
      </c>
      <c r="F20" s="27">
        <v>3663</v>
      </c>
      <c r="G20" s="27"/>
      <c r="H20" s="27">
        <v>21</v>
      </c>
      <c r="I20" s="27">
        <v>9</v>
      </c>
      <c r="J20" s="28" t="s">
        <v>37</v>
      </c>
      <c r="K20" s="27">
        <v>12</v>
      </c>
      <c r="L20" s="27">
        <v>1</v>
      </c>
      <c r="M20" s="27">
        <v>73</v>
      </c>
      <c r="N20" s="31">
        <f>K20*400+L20*100+M20</f>
        <v>4973</v>
      </c>
      <c r="O20" s="27">
        <v>330</v>
      </c>
      <c r="P20" s="31">
        <f>N20*O20</f>
        <v>1641090</v>
      </c>
      <c r="Q20" s="66">
        <f>P20*0.01%</f>
        <v>164.10900000000001</v>
      </c>
      <c r="R20" s="66">
        <f t="shared" si="3"/>
        <v>147.69810000000001</v>
      </c>
      <c r="S20" s="67">
        <f>Q20-R20</f>
        <v>16.410899999999998</v>
      </c>
      <c r="T20" s="28"/>
      <c r="U20" s="28"/>
      <c r="V20" s="32"/>
      <c r="W20" s="33"/>
      <c r="X20" s="27"/>
      <c r="Y20" s="27"/>
      <c r="Z20" s="27"/>
      <c r="AA20" s="27"/>
      <c r="AB20" s="27"/>
      <c r="AC20" s="34">
        <f>AB20*7850*0.3%</f>
        <v>0</v>
      </c>
      <c r="AD20" s="31"/>
      <c r="AE20" s="31">
        <f>Z20*AD20</f>
        <v>0</v>
      </c>
      <c r="AF20" s="27"/>
      <c r="AG20" s="31"/>
      <c r="AH20" s="31">
        <f>AE20-AG20</f>
        <v>0</v>
      </c>
      <c r="AI20" s="31">
        <f>P20+AH20</f>
        <v>1641090</v>
      </c>
      <c r="AJ20" s="27"/>
      <c r="AK20" s="31"/>
      <c r="AL20" s="35"/>
      <c r="AM20" s="68"/>
      <c r="AN20" s="28"/>
    </row>
    <row r="21" spans="1:40" s="38" customFormat="1" ht="23.25" customHeight="1">
      <c r="A21" s="162">
        <v>16</v>
      </c>
      <c r="B21" s="28" t="s">
        <v>257</v>
      </c>
      <c r="C21" s="29">
        <v>3470700104721</v>
      </c>
      <c r="D21" s="30" t="s">
        <v>119</v>
      </c>
      <c r="E21" s="27" t="s">
        <v>43</v>
      </c>
      <c r="F21" s="27" t="s">
        <v>120</v>
      </c>
      <c r="G21" s="27"/>
      <c r="H21" s="27">
        <v>27</v>
      </c>
      <c r="I21" s="27">
        <v>4</v>
      </c>
      <c r="J21" s="28" t="s">
        <v>37</v>
      </c>
      <c r="K21" s="27">
        <v>6</v>
      </c>
      <c r="L21" s="27">
        <v>1</v>
      </c>
      <c r="M21" s="27">
        <v>62</v>
      </c>
      <c r="N21" s="31">
        <f>K21*400+L21*100+M21</f>
        <v>2562</v>
      </c>
      <c r="O21" s="27">
        <v>330</v>
      </c>
      <c r="P21" s="31">
        <f>N21*O21</f>
        <v>845460</v>
      </c>
      <c r="Q21" s="66">
        <f>P21*0.01%</f>
        <v>84.546000000000006</v>
      </c>
      <c r="R21" s="66">
        <f t="shared" si="3"/>
        <v>76.091400000000007</v>
      </c>
      <c r="S21" s="67">
        <f>Q21-R21</f>
        <v>8.4545999999999992</v>
      </c>
      <c r="T21" s="28"/>
      <c r="U21" s="28"/>
      <c r="V21" s="32"/>
      <c r="W21" s="33"/>
      <c r="X21" s="27"/>
      <c r="Y21" s="27"/>
      <c r="Z21" s="27"/>
      <c r="AA21" s="27"/>
      <c r="AB21" s="27"/>
      <c r="AC21" s="34">
        <f>AB21*7850*0.3%</f>
        <v>0</v>
      </c>
      <c r="AD21" s="31"/>
      <c r="AE21" s="31">
        <f>Z21*AD21</f>
        <v>0</v>
      </c>
      <c r="AF21" s="27"/>
      <c r="AG21" s="31"/>
      <c r="AH21" s="31">
        <f>AE21-AG21</f>
        <v>0</v>
      </c>
      <c r="AI21" s="31">
        <f>P21+AH21</f>
        <v>845460</v>
      </c>
      <c r="AJ21" s="27"/>
      <c r="AK21" s="31"/>
      <c r="AL21" s="35"/>
      <c r="AM21" s="68"/>
      <c r="AN21" s="28"/>
    </row>
    <row r="22" spans="1:40" s="38" customFormat="1" ht="23.25" customHeight="1">
      <c r="A22" s="163"/>
      <c r="B22" s="28"/>
      <c r="C22" s="29"/>
      <c r="D22" s="30"/>
      <c r="E22" s="27" t="s">
        <v>43</v>
      </c>
      <c r="F22" s="27">
        <v>3663</v>
      </c>
      <c r="G22" s="27"/>
      <c r="H22" s="27">
        <v>18</v>
      </c>
      <c r="I22" s="27">
        <v>9</v>
      </c>
      <c r="J22" s="28" t="s">
        <v>37</v>
      </c>
      <c r="K22" s="27">
        <v>11</v>
      </c>
      <c r="L22" s="27">
        <v>1</v>
      </c>
      <c r="M22" s="27">
        <v>56</v>
      </c>
      <c r="N22" s="31">
        <f>K22*400+L22*100+M22</f>
        <v>4556</v>
      </c>
      <c r="O22" s="27">
        <v>330</v>
      </c>
      <c r="P22" s="31">
        <f>N22*O22</f>
        <v>1503480</v>
      </c>
      <c r="Q22" s="66">
        <f>P22*0.01%</f>
        <v>150.34800000000001</v>
      </c>
      <c r="R22" s="66">
        <f t="shared" si="3"/>
        <v>135.31320000000002</v>
      </c>
      <c r="S22" s="67">
        <f>Q22-R22</f>
        <v>15.03479999999999</v>
      </c>
      <c r="T22" s="28"/>
      <c r="U22" s="28"/>
      <c r="V22" s="32"/>
      <c r="W22" s="33"/>
      <c r="X22" s="27"/>
      <c r="Y22" s="27"/>
      <c r="Z22" s="27"/>
      <c r="AA22" s="27"/>
      <c r="AB22" s="27"/>
      <c r="AC22" s="34">
        <f>AB22*7850*0.3%</f>
        <v>0</v>
      </c>
      <c r="AD22" s="31"/>
      <c r="AE22" s="31">
        <f>Z22*AD22</f>
        <v>0</v>
      </c>
      <c r="AF22" s="27"/>
      <c r="AG22" s="31"/>
      <c r="AH22" s="31">
        <f>AE22-AG22</f>
        <v>0</v>
      </c>
      <c r="AI22" s="31">
        <f>P22+AH22</f>
        <v>1503480</v>
      </c>
      <c r="AJ22" s="27"/>
      <c r="AK22" s="31"/>
      <c r="AL22" s="35"/>
      <c r="AM22" s="68"/>
      <c r="AN22" s="28"/>
    </row>
    <row r="23" spans="1:40" s="38" customFormat="1" ht="23.25" customHeight="1">
      <c r="A23" s="164"/>
      <c r="B23" s="28"/>
      <c r="C23" s="29"/>
      <c r="D23" s="30"/>
      <c r="E23" s="27"/>
      <c r="F23" s="27"/>
      <c r="G23" s="27"/>
      <c r="H23" s="27"/>
      <c r="I23" s="27"/>
      <c r="J23" s="28"/>
      <c r="K23" s="27"/>
      <c r="L23" s="27"/>
      <c r="M23" s="27"/>
      <c r="N23" s="31"/>
      <c r="O23" s="27"/>
      <c r="P23" s="31"/>
      <c r="Q23" s="66">
        <f>SUM(Q21:Q22)</f>
        <v>234.89400000000001</v>
      </c>
      <c r="R23" s="66">
        <f t="shared" si="3"/>
        <v>211.40460000000002</v>
      </c>
      <c r="S23" s="67">
        <f>SUM(S21:S22)</f>
        <v>23.489399999999989</v>
      </c>
      <c r="T23" s="28"/>
      <c r="U23" s="28"/>
      <c r="V23" s="32"/>
      <c r="W23" s="33"/>
      <c r="X23" s="27"/>
      <c r="Y23" s="27"/>
      <c r="Z23" s="27"/>
      <c r="AA23" s="27"/>
      <c r="AB23" s="27"/>
      <c r="AC23" s="34"/>
      <c r="AD23" s="31"/>
      <c r="AE23" s="31"/>
      <c r="AF23" s="27"/>
      <c r="AG23" s="31"/>
      <c r="AH23" s="31"/>
      <c r="AI23" s="31"/>
      <c r="AJ23" s="27"/>
      <c r="AK23" s="31"/>
      <c r="AL23" s="35"/>
      <c r="AM23" s="68"/>
      <c r="AN23" s="28"/>
    </row>
    <row r="24" spans="1:40" s="38" customFormat="1" ht="23.25" customHeight="1">
      <c r="A24" s="111">
        <v>17</v>
      </c>
      <c r="B24" s="28" t="s">
        <v>258</v>
      </c>
      <c r="C24" s="29">
        <v>3470700104748</v>
      </c>
      <c r="D24" s="30" t="s">
        <v>121</v>
      </c>
      <c r="E24" s="27" t="s">
        <v>43</v>
      </c>
      <c r="F24" s="27">
        <v>3663</v>
      </c>
      <c r="G24" s="27"/>
      <c r="H24" s="27">
        <v>19</v>
      </c>
      <c r="I24" s="27">
        <v>9</v>
      </c>
      <c r="J24" s="28" t="s">
        <v>37</v>
      </c>
      <c r="K24" s="27">
        <v>12</v>
      </c>
      <c r="L24" s="27">
        <v>3</v>
      </c>
      <c r="M24" s="27">
        <v>7</v>
      </c>
      <c r="N24" s="31">
        <f>K24*400+L24*100+M24</f>
        <v>5107</v>
      </c>
      <c r="O24" s="27">
        <v>330</v>
      </c>
      <c r="P24" s="31">
        <f>N24*O24</f>
        <v>1685310</v>
      </c>
      <c r="Q24" s="66">
        <f>P24*0.01%</f>
        <v>168.53100000000001</v>
      </c>
      <c r="R24" s="66">
        <f t="shared" si="3"/>
        <v>151.67790000000002</v>
      </c>
      <c r="S24" s="67">
        <f>Q24-R24</f>
        <v>16.853099999999984</v>
      </c>
      <c r="T24" s="28"/>
      <c r="U24" s="28"/>
      <c r="V24" s="32"/>
      <c r="W24" s="33"/>
      <c r="X24" s="27"/>
      <c r="Y24" s="27"/>
      <c r="Z24" s="27"/>
      <c r="AA24" s="27"/>
      <c r="AB24" s="27"/>
      <c r="AC24" s="34">
        <f>AB24*7850*0.3%</f>
        <v>0</v>
      </c>
      <c r="AD24" s="31"/>
      <c r="AE24" s="31">
        <f>Z24*AD24</f>
        <v>0</v>
      </c>
      <c r="AF24" s="27"/>
      <c r="AG24" s="31"/>
      <c r="AH24" s="31">
        <f>AE24-AG24</f>
        <v>0</v>
      </c>
      <c r="AI24" s="31">
        <f>P24+AH24</f>
        <v>1685310</v>
      </c>
      <c r="AJ24" s="27"/>
      <c r="AK24" s="31"/>
      <c r="AL24" s="35"/>
      <c r="AM24" s="68"/>
      <c r="AN24" s="28"/>
    </row>
    <row r="25" spans="1:40" s="38" customFormat="1" ht="23.25" customHeight="1">
      <c r="A25" s="111">
        <v>18</v>
      </c>
      <c r="B25" s="28" t="s">
        <v>259</v>
      </c>
      <c r="C25" s="29">
        <v>3470700084500</v>
      </c>
      <c r="D25" s="30" t="s">
        <v>85</v>
      </c>
      <c r="E25" s="27" t="s">
        <v>43</v>
      </c>
      <c r="F25" s="27" t="s">
        <v>120</v>
      </c>
      <c r="G25" s="27"/>
      <c r="H25" s="27">
        <v>26</v>
      </c>
      <c r="I25" s="27">
        <v>4</v>
      </c>
      <c r="J25" s="28" t="s">
        <v>37</v>
      </c>
      <c r="K25" s="27">
        <v>6</v>
      </c>
      <c r="L25" s="27">
        <v>1</v>
      </c>
      <c r="M25" s="27">
        <v>67</v>
      </c>
      <c r="N25" s="31">
        <f>K25*400+L25*100+M25</f>
        <v>2567</v>
      </c>
      <c r="O25" s="27">
        <v>330</v>
      </c>
      <c r="P25" s="31">
        <f>N25*O25</f>
        <v>847110</v>
      </c>
      <c r="Q25" s="66">
        <f>P25*0.01%</f>
        <v>84.710999999999999</v>
      </c>
      <c r="R25" s="66">
        <f t="shared" si="3"/>
        <v>76.239900000000006</v>
      </c>
      <c r="S25" s="67">
        <f>Q25-R25</f>
        <v>8.4710999999999927</v>
      </c>
      <c r="T25" s="28"/>
      <c r="U25" s="28"/>
      <c r="V25" s="32"/>
      <c r="W25" s="33"/>
      <c r="X25" s="27"/>
      <c r="Y25" s="27"/>
      <c r="Z25" s="27"/>
      <c r="AA25" s="27"/>
      <c r="AB25" s="27"/>
      <c r="AC25" s="34">
        <f>AB25*7850*0.3%</f>
        <v>0</v>
      </c>
      <c r="AD25" s="31"/>
      <c r="AE25" s="31">
        <f>Z25*AD25</f>
        <v>0</v>
      </c>
      <c r="AF25" s="27"/>
      <c r="AG25" s="31"/>
      <c r="AH25" s="31">
        <f>AE25-AG25</f>
        <v>0</v>
      </c>
      <c r="AI25" s="31">
        <f>P25+AH25</f>
        <v>847110</v>
      </c>
      <c r="AJ25" s="27"/>
      <c r="AK25" s="31"/>
      <c r="AL25" s="35"/>
      <c r="AM25" s="68"/>
      <c r="AN25" s="28"/>
    </row>
    <row r="26" spans="1:40" s="38" customFormat="1" ht="23.25" customHeight="1">
      <c r="A26" s="111">
        <v>19</v>
      </c>
      <c r="B26" s="28" t="s">
        <v>260</v>
      </c>
      <c r="C26" s="29">
        <v>3470600094007</v>
      </c>
      <c r="D26" s="30" t="s">
        <v>48</v>
      </c>
      <c r="E26" s="27" t="s">
        <v>43</v>
      </c>
      <c r="F26" s="27">
        <v>3666</v>
      </c>
      <c r="G26" s="27"/>
      <c r="H26" s="27">
        <v>2</v>
      </c>
      <c r="I26" s="27">
        <v>9</v>
      </c>
      <c r="J26" s="28" t="s">
        <v>37</v>
      </c>
      <c r="K26" s="27">
        <v>5</v>
      </c>
      <c r="L26" s="27">
        <v>2</v>
      </c>
      <c r="M26" s="27">
        <v>5</v>
      </c>
      <c r="N26" s="31">
        <f>K26*400+L26*100+M26</f>
        <v>2205</v>
      </c>
      <c r="O26" s="27">
        <v>330</v>
      </c>
      <c r="P26" s="31">
        <f>N26*O26</f>
        <v>727650</v>
      </c>
      <c r="Q26" s="66">
        <f>P26*0.01%</f>
        <v>72.765000000000001</v>
      </c>
      <c r="R26" s="66">
        <f t="shared" si="3"/>
        <v>65.488500000000002</v>
      </c>
      <c r="S26" s="67">
        <v>7</v>
      </c>
      <c r="T26" s="28"/>
      <c r="U26" s="28"/>
      <c r="V26" s="32"/>
      <c r="W26" s="33"/>
      <c r="X26" s="27"/>
      <c r="Y26" s="27"/>
      <c r="Z26" s="27"/>
      <c r="AA26" s="27"/>
      <c r="AB26" s="27"/>
      <c r="AC26" s="34">
        <f>AB26*7850*0.3%</f>
        <v>0</v>
      </c>
      <c r="AD26" s="31"/>
      <c r="AE26" s="31">
        <f>Z26*AD26</f>
        <v>0</v>
      </c>
      <c r="AF26" s="27"/>
      <c r="AG26" s="31"/>
      <c r="AH26" s="31">
        <f>AE26-AG26</f>
        <v>0</v>
      </c>
      <c r="AI26" s="31">
        <f>P26+AH26</f>
        <v>727650</v>
      </c>
      <c r="AJ26" s="27"/>
      <c r="AK26" s="31"/>
      <c r="AL26" s="35"/>
      <c r="AM26" s="68"/>
      <c r="AN26" s="28"/>
    </row>
    <row r="27" spans="1:40" s="38" customFormat="1" ht="23.25" customHeight="1">
      <c r="A27" s="162">
        <v>20</v>
      </c>
      <c r="B27" s="28" t="s">
        <v>261</v>
      </c>
      <c r="C27" s="29">
        <v>3470700104756</v>
      </c>
      <c r="D27" s="30" t="s">
        <v>121</v>
      </c>
      <c r="E27" s="27" t="s">
        <v>43</v>
      </c>
      <c r="F27" s="27">
        <v>3666</v>
      </c>
      <c r="G27" s="27"/>
      <c r="H27" s="27">
        <v>10</v>
      </c>
      <c r="I27" s="27">
        <v>4</v>
      </c>
      <c r="J27" s="28" t="s">
        <v>37</v>
      </c>
      <c r="K27" s="27">
        <v>10</v>
      </c>
      <c r="L27" s="27">
        <v>1</v>
      </c>
      <c r="M27" s="27">
        <v>74</v>
      </c>
      <c r="N27" s="31">
        <f>K27*400+L27*100+M27</f>
        <v>4174</v>
      </c>
      <c r="O27" s="27">
        <v>330</v>
      </c>
      <c r="P27" s="31">
        <f>N27*O27</f>
        <v>1377420</v>
      </c>
      <c r="Q27" s="66">
        <f>P27*0.01%</f>
        <v>137.74200000000002</v>
      </c>
      <c r="R27" s="66">
        <f t="shared" si="3"/>
        <v>123.96780000000003</v>
      </c>
      <c r="S27" s="67">
        <f>Q27-R27</f>
        <v>13.774199999999993</v>
      </c>
      <c r="T27" s="28"/>
      <c r="U27" s="28"/>
      <c r="V27" s="32"/>
      <c r="W27" s="33"/>
      <c r="X27" s="27"/>
      <c r="Y27" s="27"/>
      <c r="Z27" s="27"/>
      <c r="AA27" s="27"/>
      <c r="AB27" s="27"/>
      <c r="AC27" s="34">
        <f>AB27*7850*0.3%</f>
        <v>0</v>
      </c>
      <c r="AD27" s="31"/>
      <c r="AE27" s="31">
        <f>Z27*AD27</f>
        <v>0</v>
      </c>
      <c r="AF27" s="27"/>
      <c r="AG27" s="31"/>
      <c r="AH27" s="31">
        <f>AE27-AG27</f>
        <v>0</v>
      </c>
      <c r="AI27" s="31">
        <f>P27+AH27</f>
        <v>1377420</v>
      </c>
      <c r="AJ27" s="27"/>
      <c r="AK27" s="31"/>
      <c r="AL27" s="35"/>
      <c r="AM27" s="68"/>
      <c r="AN27" s="28"/>
    </row>
    <row r="28" spans="1:40" s="38" customFormat="1" ht="23.25" customHeight="1">
      <c r="A28" s="163"/>
      <c r="B28" s="28"/>
      <c r="C28" s="29"/>
      <c r="D28" s="30"/>
      <c r="E28" s="27"/>
      <c r="F28" s="27">
        <v>3666</v>
      </c>
      <c r="G28" s="27"/>
      <c r="H28" s="27">
        <v>22</v>
      </c>
      <c r="I28" s="27">
        <v>4</v>
      </c>
      <c r="J28" s="28" t="s">
        <v>37</v>
      </c>
      <c r="K28" s="27">
        <v>13</v>
      </c>
      <c r="L28" s="27">
        <v>0</v>
      </c>
      <c r="M28" s="27">
        <v>77</v>
      </c>
      <c r="N28" s="31">
        <f>K28*400+L28*100+M28</f>
        <v>5277</v>
      </c>
      <c r="O28" s="27">
        <v>330</v>
      </c>
      <c r="P28" s="31">
        <f>N28*O28</f>
        <v>1741410</v>
      </c>
      <c r="Q28" s="66">
        <f>P28*0.01%</f>
        <v>174.14100000000002</v>
      </c>
      <c r="R28" s="66">
        <f t="shared" si="3"/>
        <v>156.72690000000003</v>
      </c>
      <c r="S28" s="67">
        <f>Q28-R28</f>
        <v>17.414099999999991</v>
      </c>
      <c r="T28" s="28"/>
      <c r="U28" s="28"/>
      <c r="V28" s="32"/>
      <c r="W28" s="33"/>
      <c r="X28" s="27"/>
      <c r="Y28" s="27"/>
      <c r="Z28" s="27"/>
      <c r="AA28" s="27"/>
      <c r="AB28" s="27"/>
      <c r="AC28" s="34">
        <f>AB28*7850*0.3%</f>
        <v>0</v>
      </c>
      <c r="AD28" s="31"/>
      <c r="AE28" s="31">
        <f>Z28*AD28</f>
        <v>0</v>
      </c>
      <c r="AF28" s="27"/>
      <c r="AG28" s="31"/>
      <c r="AH28" s="31">
        <f>AE28-AG28</f>
        <v>0</v>
      </c>
      <c r="AI28" s="31">
        <f>P28+AH28</f>
        <v>1741410</v>
      </c>
      <c r="AJ28" s="27"/>
      <c r="AK28" s="31"/>
      <c r="AL28" s="35"/>
      <c r="AM28" s="68"/>
      <c r="AN28" s="28"/>
    </row>
    <row r="29" spans="1:40" s="38" customFormat="1" ht="23.25" customHeight="1">
      <c r="A29" s="164"/>
      <c r="B29" s="28"/>
      <c r="C29" s="29"/>
      <c r="D29" s="30"/>
      <c r="E29" s="27"/>
      <c r="F29" s="27"/>
      <c r="G29" s="27"/>
      <c r="H29" s="27"/>
      <c r="I29" s="27"/>
      <c r="J29" s="28"/>
      <c r="K29" s="27"/>
      <c r="L29" s="27"/>
      <c r="M29" s="27"/>
      <c r="N29" s="31"/>
      <c r="O29" s="27"/>
      <c r="P29" s="31"/>
      <c r="Q29" s="66">
        <f>SUM(Q27:Q28)</f>
        <v>311.88300000000004</v>
      </c>
      <c r="R29" s="66">
        <f t="shared" si="3"/>
        <v>280.69470000000007</v>
      </c>
      <c r="S29" s="67">
        <v>19</v>
      </c>
      <c r="T29" s="28"/>
      <c r="U29" s="28"/>
      <c r="V29" s="32"/>
      <c r="W29" s="33"/>
      <c r="X29" s="27"/>
      <c r="Y29" s="27"/>
      <c r="Z29" s="27"/>
      <c r="AA29" s="27"/>
      <c r="AB29" s="27"/>
      <c r="AC29" s="34"/>
      <c r="AD29" s="31"/>
      <c r="AE29" s="31"/>
      <c r="AF29" s="27"/>
      <c r="AG29" s="31"/>
      <c r="AH29" s="31"/>
      <c r="AI29" s="31"/>
      <c r="AJ29" s="27"/>
      <c r="AK29" s="31"/>
      <c r="AL29" s="35"/>
      <c r="AM29" s="68"/>
      <c r="AN29" s="28"/>
    </row>
    <row r="30" spans="1:40" s="38" customFormat="1" ht="23.25" customHeight="1">
      <c r="A30" s="111">
        <v>21</v>
      </c>
      <c r="B30" s="28" t="s">
        <v>263</v>
      </c>
      <c r="C30" s="29">
        <v>3470700086715</v>
      </c>
      <c r="D30" s="30" t="s">
        <v>81</v>
      </c>
      <c r="E30" s="27" t="s">
        <v>43</v>
      </c>
      <c r="F30" s="27" t="s">
        <v>92</v>
      </c>
      <c r="G30" s="27"/>
      <c r="H30" s="27">
        <v>30</v>
      </c>
      <c r="I30" s="27">
        <v>5</v>
      </c>
      <c r="J30" s="28" t="s">
        <v>37</v>
      </c>
      <c r="K30" s="27">
        <v>23</v>
      </c>
      <c r="L30" s="27">
        <v>2</v>
      </c>
      <c r="M30" s="27">
        <v>31</v>
      </c>
      <c r="N30" s="31">
        <f t="shared" ref="N30:N36" si="9">K30*400+L30*100+M30</f>
        <v>9431</v>
      </c>
      <c r="O30" s="27">
        <v>330</v>
      </c>
      <c r="P30" s="31">
        <f t="shared" ref="P30:P36" si="10">N30*O30</f>
        <v>3112230</v>
      </c>
      <c r="Q30" s="66">
        <f t="shared" ref="Q30:Q36" si="11">P30*0.01%</f>
        <v>311.22300000000001</v>
      </c>
      <c r="R30" s="66">
        <f>Q30*90%</f>
        <v>280.10070000000002</v>
      </c>
      <c r="S30" s="67">
        <v>31</v>
      </c>
      <c r="T30" s="28"/>
      <c r="U30" s="28"/>
      <c r="V30" s="32"/>
      <c r="W30" s="33"/>
      <c r="X30" s="27"/>
      <c r="Y30" s="27"/>
      <c r="Z30" s="27"/>
      <c r="AA30" s="27"/>
      <c r="AB30" s="27"/>
      <c r="AC30" s="34">
        <f t="shared" ref="AC30:AC36" si="12">AB30*7850*0.3%</f>
        <v>0</v>
      </c>
      <c r="AD30" s="31"/>
      <c r="AE30" s="31">
        <f t="shared" ref="AE30:AE36" si="13">Z30*AD30</f>
        <v>0</v>
      </c>
      <c r="AF30" s="27"/>
      <c r="AG30" s="31"/>
      <c r="AH30" s="31">
        <f t="shared" ref="AH30:AH36" si="14">AE30-AG30</f>
        <v>0</v>
      </c>
      <c r="AI30" s="31">
        <f t="shared" ref="AI30:AI36" si="15">P30+AH30</f>
        <v>3112230</v>
      </c>
      <c r="AJ30" s="27"/>
      <c r="AK30" s="31"/>
      <c r="AL30" s="35"/>
      <c r="AM30" s="68"/>
      <c r="AN30" s="28"/>
    </row>
    <row r="31" spans="1:40" s="38" customFormat="1" ht="23.25" customHeight="1">
      <c r="A31" s="111">
        <v>22</v>
      </c>
      <c r="B31" s="28" t="s">
        <v>264</v>
      </c>
      <c r="C31" s="29">
        <v>3470700088017</v>
      </c>
      <c r="D31" s="30" t="s">
        <v>122</v>
      </c>
      <c r="E31" s="27" t="s">
        <v>43</v>
      </c>
      <c r="F31" s="27" t="s">
        <v>92</v>
      </c>
      <c r="G31" s="27"/>
      <c r="H31" s="27">
        <v>24</v>
      </c>
      <c r="I31" s="27">
        <v>5</v>
      </c>
      <c r="J31" s="28" t="s">
        <v>37</v>
      </c>
      <c r="K31" s="27">
        <v>2</v>
      </c>
      <c r="L31" s="27">
        <v>2</v>
      </c>
      <c r="M31" s="27">
        <v>61</v>
      </c>
      <c r="N31" s="31">
        <f t="shared" si="9"/>
        <v>1061</v>
      </c>
      <c r="O31" s="27">
        <v>330</v>
      </c>
      <c r="P31" s="31">
        <f t="shared" si="10"/>
        <v>350130</v>
      </c>
      <c r="Q31" s="66">
        <f t="shared" si="11"/>
        <v>35.013000000000005</v>
      </c>
      <c r="R31" s="66">
        <f>Q31*90%</f>
        <v>31.511700000000005</v>
      </c>
      <c r="S31" s="67">
        <f t="shared" ref="S31:S36" si="16">Q31-R31</f>
        <v>3.5013000000000005</v>
      </c>
      <c r="T31" s="28"/>
      <c r="U31" s="28"/>
      <c r="V31" s="32"/>
      <c r="W31" s="33"/>
      <c r="X31" s="27"/>
      <c r="Y31" s="27"/>
      <c r="Z31" s="27"/>
      <c r="AA31" s="27"/>
      <c r="AB31" s="27"/>
      <c r="AC31" s="34">
        <f t="shared" si="12"/>
        <v>0</v>
      </c>
      <c r="AD31" s="31"/>
      <c r="AE31" s="31">
        <f t="shared" si="13"/>
        <v>0</v>
      </c>
      <c r="AF31" s="27"/>
      <c r="AG31" s="31"/>
      <c r="AH31" s="31">
        <f t="shared" si="14"/>
        <v>0</v>
      </c>
      <c r="AI31" s="31">
        <f t="shared" si="15"/>
        <v>350130</v>
      </c>
      <c r="AJ31" s="27"/>
      <c r="AK31" s="31"/>
      <c r="AL31" s="35"/>
      <c r="AM31" s="68"/>
      <c r="AN31" s="28"/>
    </row>
    <row r="32" spans="1:40" s="38" customFormat="1" ht="23.25" customHeight="1">
      <c r="A32" s="116">
        <v>23</v>
      </c>
      <c r="B32" s="28" t="s">
        <v>265</v>
      </c>
      <c r="C32" s="29">
        <v>3470700085221</v>
      </c>
      <c r="D32" s="30" t="s">
        <v>95</v>
      </c>
      <c r="E32" s="27" t="s">
        <v>43</v>
      </c>
      <c r="F32" s="27" t="s">
        <v>92</v>
      </c>
      <c r="G32" s="27"/>
      <c r="H32" s="27">
        <v>16</v>
      </c>
      <c r="I32" s="27">
        <v>5</v>
      </c>
      <c r="J32" s="28" t="s">
        <v>37</v>
      </c>
      <c r="K32" s="27">
        <v>7</v>
      </c>
      <c r="L32" s="27">
        <v>3</v>
      </c>
      <c r="M32" s="27">
        <v>52</v>
      </c>
      <c r="N32" s="31">
        <f t="shared" si="9"/>
        <v>3152</v>
      </c>
      <c r="O32" s="27">
        <v>330</v>
      </c>
      <c r="P32" s="31">
        <f t="shared" si="10"/>
        <v>1040160</v>
      </c>
      <c r="Q32" s="66">
        <f t="shared" si="11"/>
        <v>104.01600000000001</v>
      </c>
      <c r="R32" s="66">
        <f t="shared" ref="R32:R62" si="17">Q32*90%</f>
        <v>93.614400000000003</v>
      </c>
      <c r="S32" s="67">
        <f t="shared" si="16"/>
        <v>10.401600000000002</v>
      </c>
      <c r="T32" s="28"/>
      <c r="U32" s="28"/>
      <c r="V32" s="32"/>
      <c r="W32" s="33"/>
      <c r="X32" s="27"/>
      <c r="Y32" s="27"/>
      <c r="Z32" s="27"/>
      <c r="AA32" s="27"/>
      <c r="AB32" s="27"/>
      <c r="AC32" s="34">
        <f t="shared" si="12"/>
        <v>0</v>
      </c>
      <c r="AD32" s="31"/>
      <c r="AE32" s="31">
        <f t="shared" si="13"/>
        <v>0</v>
      </c>
      <c r="AF32" s="27"/>
      <c r="AG32" s="31"/>
      <c r="AH32" s="31">
        <f t="shared" si="14"/>
        <v>0</v>
      </c>
      <c r="AI32" s="31">
        <f t="shared" si="15"/>
        <v>1040160</v>
      </c>
      <c r="AJ32" s="27"/>
      <c r="AK32" s="31"/>
      <c r="AL32" s="35"/>
      <c r="AM32" s="68"/>
      <c r="AN32" s="28"/>
    </row>
    <row r="33" spans="1:40" s="38" customFormat="1" ht="23.25" customHeight="1">
      <c r="A33" s="111">
        <v>24</v>
      </c>
      <c r="B33" s="28" t="s">
        <v>266</v>
      </c>
      <c r="C33" s="29">
        <v>3470700085841</v>
      </c>
      <c r="D33" s="30" t="s">
        <v>55</v>
      </c>
      <c r="E33" s="27" t="s">
        <v>43</v>
      </c>
      <c r="F33" s="27" t="s">
        <v>92</v>
      </c>
      <c r="G33" s="27"/>
      <c r="H33" s="27">
        <v>19</v>
      </c>
      <c r="I33" s="27">
        <v>5</v>
      </c>
      <c r="J33" s="28" t="s">
        <v>37</v>
      </c>
      <c r="K33" s="27">
        <v>2</v>
      </c>
      <c r="L33" s="27">
        <v>1</v>
      </c>
      <c r="M33" s="27">
        <v>2</v>
      </c>
      <c r="N33" s="31">
        <f t="shared" si="9"/>
        <v>902</v>
      </c>
      <c r="O33" s="27">
        <v>330</v>
      </c>
      <c r="P33" s="31">
        <f t="shared" si="10"/>
        <v>297660</v>
      </c>
      <c r="Q33" s="66">
        <f t="shared" si="11"/>
        <v>29.766000000000002</v>
      </c>
      <c r="R33" s="66">
        <f t="shared" si="17"/>
        <v>26.789400000000001</v>
      </c>
      <c r="S33" s="67">
        <f t="shared" si="16"/>
        <v>2.9766000000000012</v>
      </c>
      <c r="T33" s="28"/>
      <c r="U33" s="28"/>
      <c r="V33" s="32"/>
      <c r="W33" s="33"/>
      <c r="X33" s="27"/>
      <c r="Y33" s="27"/>
      <c r="Z33" s="27"/>
      <c r="AA33" s="27"/>
      <c r="AB33" s="27"/>
      <c r="AC33" s="34">
        <f t="shared" si="12"/>
        <v>0</v>
      </c>
      <c r="AD33" s="31"/>
      <c r="AE33" s="31">
        <f t="shared" si="13"/>
        <v>0</v>
      </c>
      <c r="AF33" s="27"/>
      <c r="AG33" s="31"/>
      <c r="AH33" s="31">
        <f t="shared" si="14"/>
        <v>0</v>
      </c>
      <c r="AI33" s="31">
        <f t="shared" si="15"/>
        <v>297660</v>
      </c>
      <c r="AJ33" s="27"/>
      <c r="AK33" s="31"/>
      <c r="AL33" s="35"/>
      <c r="AM33" s="68"/>
      <c r="AN33" s="28"/>
    </row>
    <row r="34" spans="1:40" s="38" customFormat="1" ht="23.25" customHeight="1">
      <c r="A34" s="111">
        <v>25</v>
      </c>
      <c r="B34" s="28" t="s">
        <v>267</v>
      </c>
      <c r="C34" s="29">
        <v>3470700085603</v>
      </c>
      <c r="D34" s="30" t="s">
        <v>74</v>
      </c>
      <c r="E34" s="27" t="s">
        <v>43</v>
      </c>
      <c r="F34" s="27" t="s">
        <v>92</v>
      </c>
      <c r="G34" s="27"/>
      <c r="H34" s="27">
        <v>21</v>
      </c>
      <c r="I34" s="27">
        <v>5</v>
      </c>
      <c r="J34" s="28" t="s">
        <v>37</v>
      </c>
      <c r="K34" s="27">
        <v>2</v>
      </c>
      <c r="L34" s="27">
        <v>3</v>
      </c>
      <c r="M34" s="27">
        <v>19</v>
      </c>
      <c r="N34" s="31">
        <f t="shared" si="9"/>
        <v>1119</v>
      </c>
      <c r="O34" s="27">
        <v>330</v>
      </c>
      <c r="P34" s="31">
        <f t="shared" si="10"/>
        <v>369270</v>
      </c>
      <c r="Q34" s="66">
        <f t="shared" si="11"/>
        <v>36.927</v>
      </c>
      <c r="R34" s="66">
        <f t="shared" si="17"/>
        <v>33.234299999999998</v>
      </c>
      <c r="S34" s="67">
        <f t="shared" si="16"/>
        <v>3.6927000000000021</v>
      </c>
      <c r="T34" s="28"/>
      <c r="U34" s="28"/>
      <c r="V34" s="32"/>
      <c r="W34" s="33"/>
      <c r="X34" s="27"/>
      <c r="Y34" s="27"/>
      <c r="Z34" s="27"/>
      <c r="AA34" s="27"/>
      <c r="AB34" s="27"/>
      <c r="AC34" s="34">
        <f t="shared" si="12"/>
        <v>0</v>
      </c>
      <c r="AD34" s="31"/>
      <c r="AE34" s="31">
        <f t="shared" si="13"/>
        <v>0</v>
      </c>
      <c r="AF34" s="27"/>
      <c r="AG34" s="31"/>
      <c r="AH34" s="31">
        <f t="shared" si="14"/>
        <v>0</v>
      </c>
      <c r="AI34" s="31">
        <f t="shared" si="15"/>
        <v>369270</v>
      </c>
      <c r="AJ34" s="27"/>
      <c r="AK34" s="31"/>
      <c r="AL34" s="35"/>
      <c r="AM34" s="68"/>
      <c r="AN34" s="28"/>
    </row>
    <row r="35" spans="1:40" s="38" customFormat="1" ht="23.25" customHeight="1">
      <c r="A35" s="162">
        <v>26</v>
      </c>
      <c r="B35" s="28" t="s">
        <v>268</v>
      </c>
      <c r="C35" s="29">
        <v>3470300284790</v>
      </c>
      <c r="D35" s="30" t="s">
        <v>123</v>
      </c>
      <c r="E35" s="27" t="s">
        <v>43</v>
      </c>
      <c r="F35" s="27" t="s">
        <v>92</v>
      </c>
      <c r="G35" s="27"/>
      <c r="H35" s="27">
        <v>17</v>
      </c>
      <c r="I35" s="27">
        <v>5</v>
      </c>
      <c r="J35" s="28" t="s">
        <v>37</v>
      </c>
      <c r="K35" s="27">
        <v>1</v>
      </c>
      <c r="L35" s="27">
        <v>0</v>
      </c>
      <c r="M35" s="27">
        <v>99</v>
      </c>
      <c r="N35" s="31">
        <f t="shared" si="9"/>
        <v>499</v>
      </c>
      <c r="O35" s="27">
        <v>330</v>
      </c>
      <c r="P35" s="31">
        <f t="shared" si="10"/>
        <v>164670</v>
      </c>
      <c r="Q35" s="66">
        <f t="shared" si="11"/>
        <v>16.467000000000002</v>
      </c>
      <c r="R35" s="66">
        <f t="shared" si="17"/>
        <v>14.820300000000003</v>
      </c>
      <c r="S35" s="67">
        <f t="shared" si="16"/>
        <v>1.6466999999999992</v>
      </c>
      <c r="T35" s="28"/>
      <c r="U35" s="28"/>
      <c r="V35" s="32"/>
      <c r="W35" s="33"/>
      <c r="X35" s="27"/>
      <c r="Y35" s="27"/>
      <c r="Z35" s="27"/>
      <c r="AA35" s="27"/>
      <c r="AB35" s="27"/>
      <c r="AC35" s="34">
        <f t="shared" si="12"/>
        <v>0</v>
      </c>
      <c r="AD35" s="31"/>
      <c r="AE35" s="31">
        <f t="shared" si="13"/>
        <v>0</v>
      </c>
      <c r="AF35" s="27"/>
      <c r="AG35" s="31"/>
      <c r="AH35" s="31">
        <f t="shared" si="14"/>
        <v>0</v>
      </c>
      <c r="AI35" s="31">
        <f t="shared" si="15"/>
        <v>164670</v>
      </c>
      <c r="AJ35" s="27"/>
      <c r="AK35" s="31"/>
      <c r="AL35" s="35"/>
      <c r="AM35" s="68"/>
      <c r="AN35" s="28"/>
    </row>
    <row r="36" spans="1:40" s="38" customFormat="1" ht="23.25" customHeight="1">
      <c r="A36" s="163"/>
      <c r="B36" s="28"/>
      <c r="C36" s="29"/>
      <c r="D36" s="30" t="s">
        <v>123</v>
      </c>
      <c r="E36" s="27" t="s">
        <v>43</v>
      </c>
      <c r="F36" s="27" t="s">
        <v>92</v>
      </c>
      <c r="G36" s="27"/>
      <c r="H36" s="27">
        <v>15</v>
      </c>
      <c r="I36" s="27">
        <v>5</v>
      </c>
      <c r="J36" s="28" t="s">
        <v>37</v>
      </c>
      <c r="K36" s="27">
        <v>3</v>
      </c>
      <c r="L36" s="27">
        <v>0</v>
      </c>
      <c r="M36" s="27">
        <v>66</v>
      </c>
      <c r="N36" s="31">
        <f t="shared" si="9"/>
        <v>1266</v>
      </c>
      <c r="O36" s="27">
        <v>330</v>
      </c>
      <c r="P36" s="31">
        <f t="shared" si="10"/>
        <v>417780</v>
      </c>
      <c r="Q36" s="66">
        <f t="shared" si="11"/>
        <v>41.777999999999999</v>
      </c>
      <c r="R36" s="66">
        <f t="shared" si="17"/>
        <v>37.600200000000001</v>
      </c>
      <c r="S36" s="67">
        <f t="shared" si="16"/>
        <v>4.1777999999999977</v>
      </c>
      <c r="T36" s="28"/>
      <c r="U36" s="28"/>
      <c r="V36" s="32"/>
      <c r="W36" s="33"/>
      <c r="X36" s="27"/>
      <c r="Y36" s="27"/>
      <c r="Z36" s="27"/>
      <c r="AA36" s="27"/>
      <c r="AB36" s="27"/>
      <c r="AC36" s="34">
        <f t="shared" si="12"/>
        <v>0</v>
      </c>
      <c r="AD36" s="31"/>
      <c r="AE36" s="31">
        <f t="shared" si="13"/>
        <v>0</v>
      </c>
      <c r="AF36" s="27"/>
      <c r="AG36" s="31"/>
      <c r="AH36" s="31">
        <f t="shared" si="14"/>
        <v>0</v>
      </c>
      <c r="AI36" s="31">
        <f t="shared" si="15"/>
        <v>417780</v>
      </c>
      <c r="AJ36" s="27"/>
      <c r="AK36" s="31"/>
      <c r="AL36" s="35"/>
      <c r="AM36" s="68"/>
      <c r="AN36" s="28"/>
    </row>
    <row r="37" spans="1:40" s="38" customFormat="1" ht="23.25" customHeight="1">
      <c r="A37" s="164"/>
      <c r="B37" s="28"/>
      <c r="C37" s="29"/>
      <c r="D37" s="30"/>
      <c r="E37" s="27"/>
      <c r="F37" s="27"/>
      <c r="G37" s="27"/>
      <c r="H37" s="27"/>
      <c r="I37" s="27"/>
      <c r="J37" s="28"/>
      <c r="K37" s="27"/>
      <c r="L37" s="27"/>
      <c r="M37" s="27"/>
      <c r="N37" s="31"/>
      <c r="O37" s="27"/>
      <c r="P37" s="31">
        <f>SUM(P35:P36)</f>
        <v>582450</v>
      </c>
      <c r="Q37" s="66">
        <f>SUM(Q35:Q36)</f>
        <v>58.245000000000005</v>
      </c>
      <c r="R37" s="66">
        <f t="shared" si="17"/>
        <v>52.420500000000004</v>
      </c>
      <c r="S37" s="67">
        <f>SUM(S35:S36)</f>
        <v>5.8244999999999969</v>
      </c>
      <c r="T37" s="28"/>
      <c r="U37" s="28"/>
      <c r="V37" s="32"/>
      <c r="W37" s="33"/>
      <c r="X37" s="27"/>
      <c r="Y37" s="27"/>
      <c r="Z37" s="27"/>
      <c r="AA37" s="27"/>
      <c r="AB37" s="27"/>
      <c r="AC37" s="34"/>
      <c r="AD37" s="31"/>
      <c r="AE37" s="31"/>
      <c r="AF37" s="27"/>
      <c r="AG37" s="31"/>
      <c r="AH37" s="31"/>
      <c r="AI37" s="31"/>
      <c r="AJ37" s="27"/>
      <c r="AK37" s="31"/>
      <c r="AL37" s="35"/>
      <c r="AM37" s="68"/>
      <c r="AN37" s="28"/>
    </row>
    <row r="38" spans="1:40" s="38" customFormat="1" ht="23.25" customHeight="1">
      <c r="A38" s="162">
        <v>27</v>
      </c>
      <c r="B38" s="28" t="s">
        <v>269</v>
      </c>
      <c r="C38" s="29">
        <v>3470700087274</v>
      </c>
      <c r="D38" s="30" t="s">
        <v>124</v>
      </c>
      <c r="E38" s="27" t="s">
        <v>43</v>
      </c>
      <c r="F38" s="27">
        <v>1036</v>
      </c>
      <c r="G38" s="27"/>
      <c r="H38" s="27">
        <v>6</v>
      </c>
      <c r="I38" s="27">
        <v>4</v>
      </c>
      <c r="J38" s="28" t="s">
        <v>37</v>
      </c>
      <c r="K38" s="27">
        <v>22</v>
      </c>
      <c r="L38" s="27">
        <v>0</v>
      </c>
      <c r="M38" s="27">
        <v>64</v>
      </c>
      <c r="N38" s="31">
        <f>K38*400+L38*100+M38</f>
        <v>8864</v>
      </c>
      <c r="O38" s="27">
        <v>330</v>
      </c>
      <c r="P38" s="31">
        <f>N38*O38</f>
        <v>2925120</v>
      </c>
      <c r="Q38" s="66">
        <f>P38*0.01%</f>
        <v>292.512</v>
      </c>
      <c r="R38" s="66">
        <f t="shared" si="17"/>
        <v>263.26080000000002</v>
      </c>
      <c r="S38" s="67">
        <f>Q38-R38</f>
        <v>29.251199999999983</v>
      </c>
      <c r="T38" s="28"/>
      <c r="U38" s="28"/>
      <c r="V38" s="32"/>
      <c r="W38" s="33"/>
      <c r="X38" s="27"/>
      <c r="Y38" s="27"/>
      <c r="Z38" s="27"/>
      <c r="AA38" s="27"/>
      <c r="AB38" s="27"/>
      <c r="AC38" s="34">
        <f>AB38*7850*0.3%</f>
        <v>0</v>
      </c>
      <c r="AD38" s="31"/>
      <c r="AE38" s="31">
        <f>Z38*AD38</f>
        <v>0</v>
      </c>
      <c r="AF38" s="27"/>
      <c r="AG38" s="31"/>
      <c r="AH38" s="31">
        <f>AE38-AG38</f>
        <v>0</v>
      </c>
      <c r="AI38" s="31">
        <f>P38+AH38</f>
        <v>2925120</v>
      </c>
      <c r="AJ38" s="27"/>
      <c r="AK38" s="31"/>
      <c r="AL38" s="35"/>
      <c r="AM38" s="68"/>
      <c r="AN38" s="28"/>
    </row>
    <row r="39" spans="1:40" s="38" customFormat="1" ht="23.25" customHeight="1">
      <c r="A39" s="163"/>
      <c r="B39" s="28"/>
      <c r="C39" s="29"/>
      <c r="D39" s="30" t="s">
        <v>95</v>
      </c>
      <c r="E39" s="27" t="s">
        <v>43</v>
      </c>
      <c r="F39" s="27">
        <v>1036</v>
      </c>
      <c r="G39" s="27"/>
      <c r="H39" s="27">
        <v>8</v>
      </c>
      <c r="I39" s="27">
        <v>4</v>
      </c>
      <c r="J39" s="28" t="s">
        <v>37</v>
      </c>
      <c r="K39" s="27">
        <v>11</v>
      </c>
      <c r="L39" s="27">
        <v>2</v>
      </c>
      <c r="M39" s="27">
        <v>79</v>
      </c>
      <c r="N39" s="31">
        <f>K39*400+L39*100+M39</f>
        <v>4679</v>
      </c>
      <c r="O39" s="27">
        <v>330</v>
      </c>
      <c r="P39" s="31">
        <f>N39*O39</f>
        <v>1544070</v>
      </c>
      <c r="Q39" s="66">
        <f>P39*0.01%</f>
        <v>154.40700000000001</v>
      </c>
      <c r="R39" s="66">
        <f t="shared" si="17"/>
        <v>138.96630000000002</v>
      </c>
      <c r="S39" s="67">
        <f>Q39-R39</f>
        <v>15.440699999999993</v>
      </c>
      <c r="T39" s="28"/>
      <c r="U39" s="28"/>
      <c r="V39" s="32"/>
      <c r="W39" s="33"/>
      <c r="X39" s="27"/>
      <c r="Y39" s="27"/>
      <c r="Z39" s="27"/>
      <c r="AA39" s="27"/>
      <c r="AB39" s="27"/>
      <c r="AC39" s="34">
        <f>AB39*7850*0.3%</f>
        <v>0</v>
      </c>
      <c r="AD39" s="31"/>
      <c r="AE39" s="31">
        <f>Z39*AD39</f>
        <v>0</v>
      </c>
      <c r="AF39" s="27"/>
      <c r="AG39" s="31"/>
      <c r="AH39" s="31">
        <f>AE39-AG39</f>
        <v>0</v>
      </c>
      <c r="AI39" s="31">
        <f>P39+AH39</f>
        <v>1544070</v>
      </c>
      <c r="AJ39" s="27"/>
      <c r="AK39" s="31"/>
      <c r="AL39" s="35"/>
      <c r="AM39" s="68"/>
      <c r="AN39" s="28"/>
    </row>
    <row r="40" spans="1:40" s="38" customFormat="1" ht="23.25" customHeight="1">
      <c r="A40" s="164"/>
      <c r="B40" s="28"/>
      <c r="C40" s="29"/>
      <c r="D40" s="30"/>
      <c r="E40" s="27"/>
      <c r="F40" s="27"/>
      <c r="G40" s="27"/>
      <c r="H40" s="27"/>
      <c r="I40" s="27"/>
      <c r="J40" s="28"/>
      <c r="K40" s="27"/>
      <c r="L40" s="27"/>
      <c r="M40" s="27"/>
      <c r="N40" s="31"/>
      <c r="O40" s="27"/>
      <c r="P40" s="31"/>
      <c r="Q40" s="66">
        <f>SUM(Q38:Q39)</f>
        <v>446.91899999999998</v>
      </c>
      <c r="R40" s="66">
        <f t="shared" si="17"/>
        <v>402.22710000000001</v>
      </c>
      <c r="S40" s="67">
        <f>SUM(S38:S39)</f>
        <v>44.691899999999976</v>
      </c>
      <c r="T40" s="28"/>
      <c r="U40" s="28"/>
      <c r="V40" s="32"/>
      <c r="W40" s="33"/>
      <c r="X40" s="27"/>
      <c r="Y40" s="27"/>
      <c r="Z40" s="27"/>
      <c r="AA40" s="27"/>
      <c r="AB40" s="27"/>
      <c r="AC40" s="34"/>
      <c r="AD40" s="31"/>
      <c r="AE40" s="31"/>
      <c r="AF40" s="27"/>
      <c r="AG40" s="31"/>
      <c r="AH40" s="31"/>
      <c r="AI40" s="31"/>
      <c r="AJ40" s="27"/>
      <c r="AK40" s="31"/>
      <c r="AL40" s="35"/>
      <c r="AM40" s="68"/>
      <c r="AN40" s="28"/>
    </row>
    <row r="41" spans="1:40" s="38" customFormat="1" ht="23.25" customHeight="1">
      <c r="A41" s="111">
        <v>28</v>
      </c>
      <c r="B41" s="28" t="s">
        <v>270</v>
      </c>
      <c r="C41" s="29">
        <v>3470700087037</v>
      </c>
      <c r="D41" s="30" t="s">
        <v>96</v>
      </c>
      <c r="E41" s="27" t="s">
        <v>43</v>
      </c>
      <c r="F41" s="27">
        <v>1237</v>
      </c>
      <c r="G41" s="27"/>
      <c r="H41" s="27">
        <v>8</v>
      </c>
      <c r="I41" s="27">
        <v>4</v>
      </c>
      <c r="J41" s="28" t="s">
        <v>37</v>
      </c>
      <c r="K41" s="27">
        <v>18</v>
      </c>
      <c r="L41" s="27">
        <v>0</v>
      </c>
      <c r="M41" s="27">
        <v>77</v>
      </c>
      <c r="N41" s="31">
        <f t="shared" ref="N41:N45" si="18">K41*400+L41*100+M41</f>
        <v>7277</v>
      </c>
      <c r="O41" s="27">
        <v>330</v>
      </c>
      <c r="P41" s="31">
        <f t="shared" ref="P41:P45" si="19">N41*O41</f>
        <v>2401410</v>
      </c>
      <c r="Q41" s="66">
        <f t="shared" ref="Q41:Q45" si="20">P41*0.01%</f>
        <v>240.14100000000002</v>
      </c>
      <c r="R41" s="66">
        <f t="shared" si="17"/>
        <v>216.12690000000003</v>
      </c>
      <c r="S41" s="67">
        <f t="shared" ref="S41:S45" si="21">Q41-R41</f>
        <v>24.014099999999985</v>
      </c>
      <c r="T41" s="28"/>
      <c r="U41" s="28"/>
      <c r="V41" s="32"/>
      <c r="W41" s="33"/>
      <c r="X41" s="27"/>
      <c r="Y41" s="27"/>
      <c r="Z41" s="27"/>
      <c r="AA41" s="27"/>
      <c r="AB41" s="27"/>
      <c r="AC41" s="34">
        <f t="shared" ref="AC41:AC45" si="22">AB41*7850*0.3%</f>
        <v>0</v>
      </c>
      <c r="AD41" s="31"/>
      <c r="AE41" s="31">
        <f t="shared" ref="AE41:AE45" si="23">Z41*AD41</f>
        <v>0</v>
      </c>
      <c r="AF41" s="27"/>
      <c r="AG41" s="31"/>
      <c r="AH41" s="31">
        <f t="shared" ref="AH41:AH45" si="24">AE41-AG41</f>
        <v>0</v>
      </c>
      <c r="AI41" s="31">
        <f t="shared" ref="AI41:AI45" si="25">P41+AH41</f>
        <v>2401410</v>
      </c>
      <c r="AJ41" s="27"/>
      <c r="AK41" s="31"/>
      <c r="AL41" s="35"/>
      <c r="AM41" s="68"/>
      <c r="AN41" s="28"/>
    </row>
    <row r="42" spans="1:40" s="38" customFormat="1" ht="23.25" customHeight="1">
      <c r="A42" s="111">
        <v>29</v>
      </c>
      <c r="B42" s="28" t="s">
        <v>271</v>
      </c>
      <c r="C42" s="29">
        <v>3470700088980</v>
      </c>
      <c r="D42" s="30" t="s">
        <v>125</v>
      </c>
      <c r="E42" s="27" t="s">
        <v>43</v>
      </c>
      <c r="F42" s="27">
        <v>1237</v>
      </c>
      <c r="G42" s="27"/>
      <c r="H42" s="27">
        <v>10</v>
      </c>
      <c r="I42" s="27">
        <v>4</v>
      </c>
      <c r="J42" s="28" t="s">
        <v>37</v>
      </c>
      <c r="K42" s="27">
        <v>27</v>
      </c>
      <c r="L42" s="27">
        <v>1</v>
      </c>
      <c r="M42" s="27">
        <v>21</v>
      </c>
      <c r="N42" s="31">
        <f t="shared" si="18"/>
        <v>10921</v>
      </c>
      <c r="O42" s="27">
        <v>330</v>
      </c>
      <c r="P42" s="31">
        <f t="shared" si="19"/>
        <v>3603930</v>
      </c>
      <c r="Q42" s="66">
        <f t="shared" si="20"/>
        <v>360.39300000000003</v>
      </c>
      <c r="R42" s="66">
        <f t="shared" si="17"/>
        <v>324.35370000000006</v>
      </c>
      <c r="S42" s="67">
        <f t="shared" si="21"/>
        <v>36.039299999999969</v>
      </c>
      <c r="T42" s="28"/>
      <c r="U42" s="28"/>
      <c r="V42" s="32"/>
      <c r="W42" s="33"/>
      <c r="X42" s="27"/>
      <c r="Y42" s="27"/>
      <c r="Z42" s="27"/>
      <c r="AA42" s="27"/>
      <c r="AB42" s="27"/>
      <c r="AC42" s="34">
        <f t="shared" si="22"/>
        <v>0</v>
      </c>
      <c r="AD42" s="31"/>
      <c r="AE42" s="31">
        <f t="shared" si="23"/>
        <v>0</v>
      </c>
      <c r="AF42" s="27"/>
      <c r="AG42" s="31"/>
      <c r="AH42" s="31">
        <f t="shared" si="24"/>
        <v>0</v>
      </c>
      <c r="AI42" s="31">
        <f t="shared" si="25"/>
        <v>3603930</v>
      </c>
      <c r="AJ42" s="27"/>
      <c r="AK42" s="31"/>
      <c r="AL42" s="35"/>
      <c r="AM42" s="68"/>
      <c r="AN42" s="28"/>
    </row>
    <row r="43" spans="1:40" s="38" customFormat="1" ht="23.25" customHeight="1">
      <c r="A43" s="111">
        <v>30</v>
      </c>
      <c r="B43" s="28" t="s">
        <v>272</v>
      </c>
      <c r="C43" s="29">
        <v>3470700091816</v>
      </c>
      <c r="D43" s="30" t="s">
        <v>125</v>
      </c>
      <c r="E43" s="27" t="s">
        <v>43</v>
      </c>
      <c r="F43" s="27">
        <v>3653</v>
      </c>
      <c r="G43" s="27"/>
      <c r="H43" s="27">
        <v>27</v>
      </c>
      <c r="I43" s="27">
        <v>9</v>
      </c>
      <c r="J43" s="28" t="s">
        <v>37</v>
      </c>
      <c r="K43" s="27">
        <v>5</v>
      </c>
      <c r="L43" s="27">
        <v>0</v>
      </c>
      <c r="M43" s="27">
        <v>61</v>
      </c>
      <c r="N43" s="31">
        <f t="shared" si="18"/>
        <v>2061</v>
      </c>
      <c r="O43" s="27">
        <v>330</v>
      </c>
      <c r="P43" s="31">
        <f t="shared" si="19"/>
        <v>680130</v>
      </c>
      <c r="Q43" s="66">
        <f t="shared" si="20"/>
        <v>68.013000000000005</v>
      </c>
      <c r="R43" s="66">
        <f t="shared" si="17"/>
        <v>61.211700000000008</v>
      </c>
      <c r="S43" s="67">
        <v>7</v>
      </c>
      <c r="T43" s="28"/>
      <c r="U43" s="28"/>
      <c r="V43" s="32"/>
      <c r="W43" s="33"/>
      <c r="X43" s="27"/>
      <c r="Y43" s="27"/>
      <c r="Z43" s="27"/>
      <c r="AA43" s="27"/>
      <c r="AB43" s="27"/>
      <c r="AC43" s="34">
        <f t="shared" si="22"/>
        <v>0</v>
      </c>
      <c r="AD43" s="31"/>
      <c r="AE43" s="31">
        <f t="shared" si="23"/>
        <v>0</v>
      </c>
      <c r="AF43" s="27"/>
      <c r="AG43" s="31"/>
      <c r="AH43" s="31">
        <f t="shared" si="24"/>
        <v>0</v>
      </c>
      <c r="AI43" s="31">
        <f t="shared" si="25"/>
        <v>680130</v>
      </c>
      <c r="AJ43" s="27"/>
      <c r="AK43" s="31"/>
      <c r="AL43" s="35"/>
      <c r="AM43" s="68"/>
      <c r="AN43" s="28"/>
    </row>
    <row r="44" spans="1:40" s="38" customFormat="1" ht="23.25" customHeight="1">
      <c r="A44" s="162">
        <v>31</v>
      </c>
      <c r="B44" s="28" t="s">
        <v>273</v>
      </c>
      <c r="C44" s="29">
        <v>3471100046454</v>
      </c>
      <c r="D44" s="30" t="s">
        <v>126</v>
      </c>
      <c r="E44" s="27" t="s">
        <v>43</v>
      </c>
      <c r="F44" s="27" t="s">
        <v>92</v>
      </c>
      <c r="G44" s="27"/>
      <c r="H44" s="27">
        <v>42</v>
      </c>
      <c r="I44" s="27">
        <v>4</v>
      </c>
      <c r="J44" s="28" t="s">
        <v>37</v>
      </c>
      <c r="K44" s="27">
        <v>6</v>
      </c>
      <c r="L44" s="27">
        <v>2</v>
      </c>
      <c r="M44" s="27">
        <v>8</v>
      </c>
      <c r="N44" s="31">
        <f t="shared" si="18"/>
        <v>2608</v>
      </c>
      <c r="O44" s="27">
        <v>330</v>
      </c>
      <c r="P44" s="31">
        <f t="shared" si="19"/>
        <v>860640</v>
      </c>
      <c r="Q44" s="66">
        <f t="shared" si="20"/>
        <v>86.064000000000007</v>
      </c>
      <c r="R44" s="66">
        <f t="shared" si="17"/>
        <v>77.457600000000014</v>
      </c>
      <c r="S44" s="67">
        <f t="shared" si="21"/>
        <v>8.6063999999999936</v>
      </c>
      <c r="T44" s="28"/>
      <c r="U44" s="28"/>
      <c r="V44" s="32"/>
      <c r="W44" s="33"/>
      <c r="X44" s="27"/>
      <c r="Y44" s="27"/>
      <c r="Z44" s="27"/>
      <c r="AA44" s="27"/>
      <c r="AB44" s="27"/>
      <c r="AC44" s="34">
        <f t="shared" si="22"/>
        <v>0</v>
      </c>
      <c r="AD44" s="31"/>
      <c r="AE44" s="31">
        <f t="shared" si="23"/>
        <v>0</v>
      </c>
      <c r="AF44" s="27"/>
      <c r="AG44" s="31"/>
      <c r="AH44" s="31">
        <f t="shared" si="24"/>
        <v>0</v>
      </c>
      <c r="AI44" s="31">
        <f t="shared" si="25"/>
        <v>860640</v>
      </c>
      <c r="AJ44" s="27"/>
      <c r="AK44" s="31"/>
      <c r="AL44" s="35"/>
      <c r="AM44" s="68"/>
      <c r="AN44" s="28"/>
    </row>
    <row r="45" spans="1:40" s="38" customFormat="1" ht="23.25" customHeight="1">
      <c r="A45" s="163"/>
      <c r="B45" s="28"/>
      <c r="C45" s="29"/>
      <c r="D45" s="30"/>
      <c r="E45" s="27"/>
      <c r="F45" s="27"/>
      <c r="G45" s="27"/>
      <c r="H45" s="27">
        <v>47</v>
      </c>
      <c r="I45" s="27">
        <v>4</v>
      </c>
      <c r="J45" s="28" t="s">
        <v>37</v>
      </c>
      <c r="K45" s="27">
        <v>9</v>
      </c>
      <c r="L45" s="27">
        <v>2</v>
      </c>
      <c r="M45" s="27">
        <v>44</v>
      </c>
      <c r="N45" s="31">
        <f t="shared" si="18"/>
        <v>3844</v>
      </c>
      <c r="O45" s="27">
        <v>330</v>
      </c>
      <c r="P45" s="31">
        <f t="shared" si="19"/>
        <v>1268520</v>
      </c>
      <c r="Q45" s="66">
        <f t="shared" si="20"/>
        <v>126.852</v>
      </c>
      <c r="R45" s="66">
        <f t="shared" si="17"/>
        <v>114.16680000000001</v>
      </c>
      <c r="S45" s="67">
        <f t="shared" si="21"/>
        <v>12.685199999999995</v>
      </c>
      <c r="T45" s="28"/>
      <c r="U45" s="28"/>
      <c r="V45" s="32"/>
      <c r="W45" s="33"/>
      <c r="X45" s="27"/>
      <c r="Y45" s="27"/>
      <c r="Z45" s="27"/>
      <c r="AA45" s="27"/>
      <c r="AB45" s="27"/>
      <c r="AC45" s="34">
        <f t="shared" si="22"/>
        <v>0</v>
      </c>
      <c r="AD45" s="31"/>
      <c r="AE45" s="31">
        <f t="shared" si="23"/>
        <v>0</v>
      </c>
      <c r="AF45" s="27"/>
      <c r="AG45" s="31"/>
      <c r="AH45" s="31">
        <f t="shared" si="24"/>
        <v>0</v>
      </c>
      <c r="AI45" s="31">
        <f t="shared" si="25"/>
        <v>1268520</v>
      </c>
      <c r="AJ45" s="27"/>
      <c r="AK45" s="31"/>
      <c r="AL45" s="35"/>
      <c r="AM45" s="68"/>
      <c r="AN45" s="28"/>
    </row>
    <row r="46" spans="1:40" s="38" customFormat="1" ht="23.25" customHeight="1">
      <c r="A46" s="164"/>
      <c r="B46" s="28"/>
      <c r="C46" s="29"/>
      <c r="D46" s="30"/>
      <c r="E46" s="27"/>
      <c r="F46" s="27"/>
      <c r="G46" s="27"/>
      <c r="H46" s="27"/>
      <c r="I46" s="27"/>
      <c r="J46" s="28"/>
      <c r="K46" s="27"/>
      <c r="L46" s="27"/>
      <c r="M46" s="27"/>
      <c r="N46" s="31"/>
      <c r="O46" s="27"/>
      <c r="P46" s="31"/>
      <c r="Q46" s="66">
        <f>SUM(Q44:Q45)</f>
        <v>212.916</v>
      </c>
      <c r="R46" s="66">
        <f t="shared" si="17"/>
        <v>191.62440000000001</v>
      </c>
      <c r="S46" s="67">
        <f>SUM(S44:S45)</f>
        <v>21.291599999999988</v>
      </c>
      <c r="T46" s="28"/>
      <c r="U46" s="28"/>
      <c r="V46" s="32"/>
      <c r="W46" s="33"/>
      <c r="X46" s="27"/>
      <c r="Y46" s="27"/>
      <c r="Z46" s="27"/>
      <c r="AA46" s="27"/>
      <c r="AB46" s="27"/>
      <c r="AC46" s="34"/>
      <c r="AD46" s="31"/>
      <c r="AE46" s="31"/>
      <c r="AF46" s="27"/>
      <c r="AG46" s="31"/>
      <c r="AH46" s="31"/>
      <c r="AI46" s="31"/>
      <c r="AJ46" s="27"/>
      <c r="AK46" s="31"/>
      <c r="AL46" s="35"/>
      <c r="AM46" s="68"/>
      <c r="AN46" s="28"/>
    </row>
    <row r="47" spans="1:40" s="38" customFormat="1" ht="23.25" customHeight="1">
      <c r="A47" s="111">
        <v>32</v>
      </c>
      <c r="B47" s="28" t="s">
        <v>274</v>
      </c>
      <c r="C47" s="29">
        <v>3470700090160</v>
      </c>
      <c r="D47" s="30" t="s">
        <v>73</v>
      </c>
      <c r="E47" s="27" t="s">
        <v>43</v>
      </c>
      <c r="F47" s="27" t="s">
        <v>92</v>
      </c>
      <c r="G47" s="27"/>
      <c r="H47" s="27">
        <v>14</v>
      </c>
      <c r="I47" s="27">
        <v>4</v>
      </c>
      <c r="J47" s="28" t="s">
        <v>37</v>
      </c>
      <c r="K47" s="27">
        <v>16</v>
      </c>
      <c r="L47" s="27">
        <v>3</v>
      </c>
      <c r="M47" s="27">
        <v>71</v>
      </c>
      <c r="N47" s="31">
        <f>K47*400+L47*100+M47</f>
        <v>6771</v>
      </c>
      <c r="O47" s="27">
        <v>330</v>
      </c>
      <c r="P47" s="31">
        <f>N47*O47</f>
        <v>2234430</v>
      </c>
      <c r="Q47" s="66">
        <f>P47*0.01%</f>
        <v>223.44300000000001</v>
      </c>
      <c r="R47" s="66">
        <f t="shared" si="17"/>
        <v>201.09870000000001</v>
      </c>
      <c r="S47" s="67">
        <v>22</v>
      </c>
      <c r="T47" s="28"/>
      <c r="U47" s="28"/>
      <c r="V47" s="32"/>
      <c r="W47" s="33"/>
      <c r="X47" s="27"/>
      <c r="Y47" s="27"/>
      <c r="Z47" s="27"/>
      <c r="AA47" s="27"/>
      <c r="AB47" s="27"/>
      <c r="AC47" s="34">
        <f>AB47*7850*0.3%</f>
        <v>0</v>
      </c>
      <c r="AD47" s="31"/>
      <c r="AE47" s="31">
        <f>Z47*AD47</f>
        <v>0</v>
      </c>
      <c r="AF47" s="27"/>
      <c r="AG47" s="31"/>
      <c r="AH47" s="31">
        <f>AE47-AG47</f>
        <v>0</v>
      </c>
      <c r="AI47" s="31">
        <f>P47+AH47</f>
        <v>2234430</v>
      </c>
      <c r="AJ47" s="27"/>
      <c r="AK47" s="31"/>
      <c r="AL47" s="35"/>
      <c r="AM47" s="68"/>
      <c r="AN47" s="28"/>
    </row>
    <row r="48" spans="1:40" s="38" customFormat="1" ht="23.25" customHeight="1">
      <c r="A48" s="111">
        <v>33</v>
      </c>
      <c r="B48" s="28" t="s">
        <v>275</v>
      </c>
      <c r="C48" s="29">
        <v>3470700093240</v>
      </c>
      <c r="D48" s="30" t="s">
        <v>50</v>
      </c>
      <c r="E48" s="27" t="s">
        <v>43</v>
      </c>
      <c r="F48" s="27" t="s">
        <v>127</v>
      </c>
      <c r="G48" s="27"/>
      <c r="H48" s="27">
        <v>7</v>
      </c>
      <c r="I48" s="27">
        <v>5</v>
      </c>
      <c r="J48" s="28" t="s">
        <v>37</v>
      </c>
      <c r="K48" s="27">
        <v>6</v>
      </c>
      <c r="L48" s="27">
        <v>1</v>
      </c>
      <c r="M48" s="27">
        <v>58</v>
      </c>
      <c r="N48" s="31">
        <f>K48*400+L48*100+M48</f>
        <v>2558</v>
      </c>
      <c r="O48" s="27">
        <v>350</v>
      </c>
      <c r="P48" s="31">
        <f>N48*O48</f>
        <v>895300</v>
      </c>
      <c r="Q48" s="66">
        <f>P48*0.01%</f>
        <v>89.53</v>
      </c>
      <c r="R48" s="66">
        <f t="shared" si="17"/>
        <v>80.576999999999998</v>
      </c>
      <c r="S48" s="67">
        <f>Q48-R48</f>
        <v>8.953000000000003</v>
      </c>
      <c r="T48" s="28"/>
      <c r="U48" s="28"/>
      <c r="V48" s="32"/>
      <c r="W48" s="33"/>
      <c r="X48" s="27"/>
      <c r="Y48" s="27"/>
      <c r="Z48" s="27"/>
      <c r="AA48" s="27"/>
      <c r="AB48" s="27"/>
      <c r="AC48" s="34">
        <f>AB48*7850*0.3%</f>
        <v>0</v>
      </c>
      <c r="AD48" s="31"/>
      <c r="AE48" s="31">
        <f>Z48*AD48</f>
        <v>0</v>
      </c>
      <c r="AF48" s="27"/>
      <c r="AG48" s="31"/>
      <c r="AH48" s="31">
        <f>AE48-AG48</f>
        <v>0</v>
      </c>
      <c r="AI48" s="31">
        <f>P48+AH48</f>
        <v>895300</v>
      </c>
      <c r="AJ48" s="27"/>
      <c r="AK48" s="31"/>
      <c r="AL48" s="35"/>
      <c r="AM48" s="68"/>
      <c r="AN48" s="28"/>
    </row>
    <row r="49" spans="1:40" s="38" customFormat="1" ht="23.25" customHeight="1">
      <c r="A49" s="111">
        <v>34</v>
      </c>
      <c r="B49" s="28" t="s">
        <v>276</v>
      </c>
      <c r="C49" s="29">
        <v>3470700093720</v>
      </c>
      <c r="D49" s="30" t="s">
        <v>128</v>
      </c>
      <c r="E49" s="27" t="s">
        <v>43</v>
      </c>
      <c r="F49" s="27">
        <v>3676</v>
      </c>
      <c r="G49" s="27"/>
      <c r="H49" s="27">
        <v>8</v>
      </c>
      <c r="I49" s="27">
        <v>9</v>
      </c>
      <c r="J49" s="28" t="s">
        <v>37</v>
      </c>
      <c r="K49" s="27">
        <v>5</v>
      </c>
      <c r="L49" s="27">
        <v>0</v>
      </c>
      <c r="M49" s="27">
        <v>0</v>
      </c>
      <c r="N49" s="31">
        <f>K49*400+L49*100+M49</f>
        <v>2000</v>
      </c>
      <c r="O49" s="27">
        <v>330</v>
      </c>
      <c r="P49" s="31">
        <f>N49*O49</f>
        <v>660000</v>
      </c>
      <c r="Q49" s="66">
        <f>P49*0.01%</f>
        <v>66</v>
      </c>
      <c r="R49" s="66">
        <f t="shared" si="17"/>
        <v>59.4</v>
      </c>
      <c r="S49" s="67">
        <f>Q49-R49</f>
        <v>6.6000000000000014</v>
      </c>
      <c r="T49" s="28"/>
      <c r="U49" s="28"/>
      <c r="V49" s="32"/>
      <c r="W49" s="33"/>
      <c r="X49" s="27"/>
      <c r="Y49" s="27"/>
      <c r="Z49" s="27"/>
      <c r="AA49" s="27"/>
      <c r="AB49" s="27"/>
      <c r="AC49" s="34">
        <f>AB49*7850*0.3%</f>
        <v>0</v>
      </c>
      <c r="AD49" s="31"/>
      <c r="AE49" s="31">
        <f>Z49*AD49</f>
        <v>0</v>
      </c>
      <c r="AF49" s="27"/>
      <c r="AG49" s="31"/>
      <c r="AH49" s="31">
        <f>AE49-AG49</f>
        <v>0</v>
      </c>
      <c r="AI49" s="31">
        <f>P49+AH49</f>
        <v>660000</v>
      </c>
      <c r="AJ49" s="27"/>
      <c r="AK49" s="31"/>
      <c r="AL49" s="35"/>
      <c r="AM49" s="68"/>
      <c r="AN49" s="28"/>
    </row>
    <row r="50" spans="1:40" s="38" customFormat="1" ht="23.25" customHeight="1">
      <c r="A50" s="162">
        <v>35</v>
      </c>
      <c r="B50" s="28" t="s">
        <v>277</v>
      </c>
      <c r="C50" s="29">
        <v>3470700089862</v>
      </c>
      <c r="D50" s="30"/>
      <c r="E50" s="27" t="s">
        <v>43</v>
      </c>
      <c r="F50" s="27" t="s">
        <v>129</v>
      </c>
      <c r="G50" s="27"/>
      <c r="H50" s="27">
        <v>9</v>
      </c>
      <c r="I50" s="27">
        <v>5</v>
      </c>
      <c r="J50" s="28" t="s">
        <v>37</v>
      </c>
      <c r="K50" s="27">
        <v>5</v>
      </c>
      <c r="L50" s="27">
        <v>0</v>
      </c>
      <c r="M50" s="27">
        <v>0</v>
      </c>
      <c r="N50" s="31">
        <f>K50*400+L50*100+M50</f>
        <v>2000</v>
      </c>
      <c r="O50" s="27">
        <v>350</v>
      </c>
      <c r="P50" s="31">
        <f>N50*O50</f>
        <v>700000</v>
      </c>
      <c r="Q50" s="66">
        <f>P50*0.01%</f>
        <v>70</v>
      </c>
      <c r="R50" s="66">
        <f t="shared" si="17"/>
        <v>63</v>
      </c>
      <c r="S50" s="67">
        <f>Q50-R50</f>
        <v>7</v>
      </c>
      <c r="T50" s="28"/>
      <c r="U50" s="28"/>
      <c r="V50" s="32"/>
      <c r="W50" s="33"/>
      <c r="X50" s="27"/>
      <c r="Y50" s="27"/>
      <c r="Z50" s="27"/>
      <c r="AA50" s="27"/>
      <c r="AB50" s="27"/>
      <c r="AC50" s="34">
        <f>AB50*7850*0.3%</f>
        <v>0</v>
      </c>
      <c r="AD50" s="31"/>
      <c r="AE50" s="31">
        <f>Z50*AD50</f>
        <v>0</v>
      </c>
      <c r="AF50" s="27"/>
      <c r="AG50" s="31"/>
      <c r="AH50" s="31">
        <f>AE50-AG50</f>
        <v>0</v>
      </c>
      <c r="AI50" s="31">
        <f>P50+AH50</f>
        <v>700000</v>
      </c>
      <c r="AJ50" s="27"/>
      <c r="AK50" s="31"/>
      <c r="AL50" s="35"/>
      <c r="AM50" s="68"/>
      <c r="AN50" s="28"/>
    </row>
    <row r="51" spans="1:40" s="38" customFormat="1" ht="23.25" customHeight="1">
      <c r="A51" s="163"/>
      <c r="B51" s="28"/>
      <c r="C51" s="29"/>
      <c r="D51" s="30"/>
      <c r="E51" s="27"/>
      <c r="F51" s="27"/>
      <c r="G51" s="27"/>
      <c r="H51" s="27">
        <v>5</v>
      </c>
      <c r="I51" s="27">
        <v>5</v>
      </c>
      <c r="J51" s="28" t="s">
        <v>37</v>
      </c>
      <c r="K51" s="27">
        <v>26</v>
      </c>
      <c r="L51" s="27">
        <v>2</v>
      </c>
      <c r="M51" s="27">
        <v>24</v>
      </c>
      <c r="N51" s="31">
        <f>K51*400+L51*100+M51</f>
        <v>10624</v>
      </c>
      <c r="O51" s="27">
        <v>350</v>
      </c>
      <c r="P51" s="31">
        <f>N51*O51</f>
        <v>3718400</v>
      </c>
      <c r="Q51" s="66">
        <f>P51*0.01%</f>
        <v>371.84000000000003</v>
      </c>
      <c r="R51" s="66">
        <f t="shared" si="17"/>
        <v>334.65600000000006</v>
      </c>
      <c r="S51" s="67">
        <f>Q51-R51</f>
        <v>37.183999999999969</v>
      </c>
      <c r="T51" s="28"/>
      <c r="U51" s="28"/>
      <c r="V51" s="32"/>
      <c r="W51" s="33"/>
      <c r="X51" s="27"/>
      <c r="Y51" s="27"/>
      <c r="Z51" s="27"/>
      <c r="AA51" s="27"/>
      <c r="AB51" s="27"/>
      <c r="AC51" s="34">
        <f>AB51*7850*0.3%</f>
        <v>0</v>
      </c>
      <c r="AD51" s="31"/>
      <c r="AE51" s="31">
        <f>Z51*AD51</f>
        <v>0</v>
      </c>
      <c r="AF51" s="27"/>
      <c r="AG51" s="31"/>
      <c r="AH51" s="31">
        <f>AE51-AG51</f>
        <v>0</v>
      </c>
      <c r="AI51" s="31">
        <f>P51+AH51</f>
        <v>3718400</v>
      </c>
      <c r="AJ51" s="27"/>
      <c r="AK51" s="31"/>
      <c r="AL51" s="35"/>
      <c r="AM51" s="68"/>
      <c r="AN51" s="28"/>
    </row>
    <row r="52" spans="1:40" s="38" customFormat="1" ht="23.25" customHeight="1">
      <c r="A52" s="164"/>
      <c r="B52" s="28"/>
      <c r="C52" s="29"/>
      <c r="D52" s="30"/>
      <c r="E52" s="27"/>
      <c r="F52" s="27"/>
      <c r="G52" s="27"/>
      <c r="H52" s="27"/>
      <c r="I52" s="27"/>
      <c r="J52" s="28"/>
      <c r="K52" s="27"/>
      <c r="L52" s="27"/>
      <c r="M52" s="27"/>
      <c r="N52" s="31"/>
      <c r="O52" s="27"/>
      <c r="P52" s="31"/>
      <c r="Q52" s="66">
        <f>SUM(Q50:Q51)</f>
        <v>441.84000000000003</v>
      </c>
      <c r="R52" s="66">
        <f t="shared" si="17"/>
        <v>397.65600000000006</v>
      </c>
      <c r="S52" s="67">
        <f>SUM(S50:S51)</f>
        <v>44.183999999999969</v>
      </c>
      <c r="T52" s="28"/>
      <c r="U52" s="28"/>
      <c r="V52" s="32"/>
      <c r="W52" s="33"/>
      <c r="X52" s="27"/>
      <c r="Y52" s="27"/>
      <c r="Z52" s="27"/>
      <c r="AA52" s="27"/>
      <c r="AB52" s="27"/>
      <c r="AC52" s="34"/>
      <c r="AD52" s="31"/>
      <c r="AE52" s="31"/>
      <c r="AF52" s="27"/>
      <c r="AG52" s="31"/>
      <c r="AH52" s="31"/>
      <c r="AI52" s="31"/>
      <c r="AJ52" s="27"/>
      <c r="AK52" s="31"/>
      <c r="AL52" s="35"/>
      <c r="AM52" s="68"/>
      <c r="AN52" s="28"/>
    </row>
    <row r="53" spans="1:40" s="38" customFormat="1" ht="23.25" customHeight="1">
      <c r="A53" s="111">
        <v>36</v>
      </c>
      <c r="B53" s="28" t="s">
        <v>278</v>
      </c>
      <c r="C53" s="29">
        <v>3470700093711</v>
      </c>
      <c r="D53" s="30" t="s">
        <v>130</v>
      </c>
      <c r="E53" s="27" t="s">
        <v>43</v>
      </c>
      <c r="F53" s="27">
        <v>3676</v>
      </c>
      <c r="G53" s="27"/>
      <c r="H53" s="27">
        <v>9</v>
      </c>
      <c r="I53" s="27">
        <v>9</v>
      </c>
      <c r="J53" s="28" t="s">
        <v>37</v>
      </c>
      <c r="K53" s="27">
        <v>4</v>
      </c>
      <c r="L53" s="27">
        <v>3</v>
      </c>
      <c r="M53" s="27">
        <v>7</v>
      </c>
      <c r="N53" s="31">
        <f>K53*400+L53*100+M53</f>
        <v>1907</v>
      </c>
      <c r="O53" s="27">
        <v>330</v>
      </c>
      <c r="P53" s="31">
        <f>N53*O53</f>
        <v>629310</v>
      </c>
      <c r="Q53" s="66">
        <f>P53*0.01%</f>
        <v>62.931000000000004</v>
      </c>
      <c r="R53" s="66">
        <f t="shared" si="17"/>
        <v>56.637900000000002</v>
      </c>
      <c r="S53" s="67">
        <f>Q53-R53</f>
        <v>6.2931000000000026</v>
      </c>
      <c r="T53" s="28"/>
      <c r="U53" s="28"/>
      <c r="V53" s="32"/>
      <c r="W53" s="33"/>
      <c r="X53" s="27"/>
      <c r="Y53" s="27"/>
      <c r="Z53" s="27"/>
      <c r="AA53" s="27"/>
      <c r="AB53" s="27"/>
      <c r="AC53" s="34">
        <f>AB53*7850*0.3%</f>
        <v>0</v>
      </c>
      <c r="AD53" s="31"/>
      <c r="AE53" s="31">
        <f>Z53*AD53</f>
        <v>0</v>
      </c>
      <c r="AF53" s="27"/>
      <c r="AG53" s="31"/>
      <c r="AH53" s="31">
        <f>AE53-AG53</f>
        <v>0</v>
      </c>
      <c r="AI53" s="31">
        <f>P53+AH53</f>
        <v>629310</v>
      </c>
      <c r="AJ53" s="27"/>
      <c r="AK53" s="31"/>
      <c r="AL53" s="35"/>
      <c r="AM53" s="68"/>
      <c r="AN53" s="28"/>
    </row>
    <row r="54" spans="1:40" s="38" customFormat="1" ht="23.25" customHeight="1">
      <c r="A54" s="111">
        <v>37</v>
      </c>
      <c r="B54" s="28" t="s">
        <v>279</v>
      </c>
      <c r="C54" s="29">
        <v>1470700001331</v>
      </c>
      <c r="D54" s="30" t="s">
        <v>131</v>
      </c>
      <c r="E54" s="27" t="s">
        <v>43</v>
      </c>
      <c r="F54" s="27">
        <v>3676</v>
      </c>
      <c r="G54" s="27"/>
      <c r="H54" s="27">
        <v>1</v>
      </c>
      <c r="I54" s="27">
        <v>9</v>
      </c>
      <c r="J54" s="28" t="s">
        <v>37</v>
      </c>
      <c r="K54" s="27">
        <v>5</v>
      </c>
      <c r="L54" s="27">
        <v>0</v>
      </c>
      <c r="M54" s="27">
        <v>0</v>
      </c>
      <c r="N54" s="31">
        <f>K54*400+L54*100+M54</f>
        <v>2000</v>
      </c>
      <c r="O54" s="27">
        <v>330</v>
      </c>
      <c r="P54" s="31">
        <f>N54*O54</f>
        <v>660000</v>
      </c>
      <c r="Q54" s="66">
        <f>P54*0.01%</f>
        <v>66</v>
      </c>
      <c r="R54" s="66">
        <f t="shared" si="17"/>
        <v>59.4</v>
      </c>
      <c r="S54" s="67">
        <f>Q54-R54</f>
        <v>6.6000000000000014</v>
      </c>
      <c r="T54" s="28"/>
      <c r="U54" s="28"/>
      <c r="V54" s="32"/>
      <c r="W54" s="33"/>
      <c r="X54" s="27"/>
      <c r="Y54" s="27"/>
      <c r="Z54" s="27"/>
      <c r="AA54" s="27"/>
      <c r="AB54" s="27"/>
      <c r="AC54" s="34">
        <f>AB54*7850*0.3%</f>
        <v>0</v>
      </c>
      <c r="AD54" s="31"/>
      <c r="AE54" s="31">
        <f>Z54*AD54</f>
        <v>0</v>
      </c>
      <c r="AF54" s="27"/>
      <c r="AG54" s="31"/>
      <c r="AH54" s="31">
        <f>AE54-AG54</f>
        <v>0</v>
      </c>
      <c r="AI54" s="31">
        <f>P54+AH54</f>
        <v>660000</v>
      </c>
      <c r="AJ54" s="27"/>
      <c r="AK54" s="31"/>
      <c r="AL54" s="35"/>
      <c r="AM54" s="68"/>
      <c r="AN54" s="28"/>
    </row>
    <row r="55" spans="1:40" s="38" customFormat="1" ht="23.25" customHeight="1">
      <c r="A55" s="111">
        <v>38</v>
      </c>
      <c r="B55" s="28" t="s">
        <v>132</v>
      </c>
      <c r="C55" s="29">
        <v>3470700093762</v>
      </c>
      <c r="D55" s="30" t="s">
        <v>131</v>
      </c>
      <c r="E55" s="27" t="s">
        <v>43</v>
      </c>
      <c r="F55" s="27">
        <v>3676</v>
      </c>
      <c r="G55" s="27"/>
      <c r="H55" s="27">
        <v>4</v>
      </c>
      <c r="I55" s="27">
        <v>9</v>
      </c>
      <c r="J55" s="28" t="s">
        <v>37</v>
      </c>
      <c r="K55" s="27">
        <v>5</v>
      </c>
      <c r="L55" s="27">
        <v>0</v>
      </c>
      <c r="M55" s="27">
        <v>0</v>
      </c>
      <c r="N55" s="31">
        <f>K55*400+L55*100+M55</f>
        <v>2000</v>
      </c>
      <c r="O55" s="27">
        <v>330</v>
      </c>
      <c r="P55" s="31">
        <f>N55*O55</f>
        <v>660000</v>
      </c>
      <c r="Q55" s="66">
        <f>P55*0.01%</f>
        <v>66</v>
      </c>
      <c r="R55" s="66">
        <f t="shared" si="17"/>
        <v>59.4</v>
      </c>
      <c r="S55" s="67">
        <f>Q55-R55</f>
        <v>6.6000000000000014</v>
      </c>
      <c r="T55" s="28"/>
      <c r="U55" s="28"/>
      <c r="V55" s="32"/>
      <c r="W55" s="33"/>
      <c r="X55" s="27"/>
      <c r="Y55" s="27"/>
      <c r="Z55" s="27"/>
      <c r="AA55" s="27"/>
      <c r="AB55" s="27"/>
      <c r="AC55" s="34">
        <f>AB55*7850*0.3%</f>
        <v>0</v>
      </c>
      <c r="AD55" s="31"/>
      <c r="AE55" s="31">
        <f>Z55*AD55</f>
        <v>0</v>
      </c>
      <c r="AF55" s="27"/>
      <c r="AG55" s="31"/>
      <c r="AH55" s="31">
        <f>AE55-AG55</f>
        <v>0</v>
      </c>
      <c r="AI55" s="31">
        <f>P55+AH55</f>
        <v>660000</v>
      </c>
      <c r="AJ55" s="27"/>
      <c r="AK55" s="31"/>
      <c r="AL55" s="35"/>
      <c r="AM55" s="68"/>
      <c r="AN55" s="28"/>
    </row>
    <row r="56" spans="1:40" s="38" customFormat="1" ht="23.25" customHeight="1">
      <c r="A56" s="162">
        <v>39</v>
      </c>
      <c r="B56" s="28" t="s">
        <v>280</v>
      </c>
      <c r="C56" s="29">
        <v>3470700091719</v>
      </c>
      <c r="D56" s="30" t="s">
        <v>82</v>
      </c>
      <c r="E56" s="27" t="s">
        <v>43</v>
      </c>
      <c r="F56" s="27">
        <v>3676</v>
      </c>
      <c r="G56" s="27"/>
      <c r="H56" s="27">
        <v>12</v>
      </c>
      <c r="I56" s="27">
        <v>9</v>
      </c>
      <c r="J56" s="28" t="s">
        <v>37</v>
      </c>
      <c r="K56" s="27">
        <v>5</v>
      </c>
      <c r="L56" s="27">
        <v>3</v>
      </c>
      <c r="M56" s="27">
        <v>66</v>
      </c>
      <c r="N56" s="31">
        <f>K56*400+L56*100+M56</f>
        <v>2366</v>
      </c>
      <c r="O56" s="27">
        <v>330</v>
      </c>
      <c r="P56" s="31">
        <f>N56*O56</f>
        <v>780780</v>
      </c>
      <c r="Q56" s="66">
        <f>P56*0.01%</f>
        <v>78.078000000000003</v>
      </c>
      <c r="R56" s="66">
        <f t="shared" si="17"/>
        <v>70.270200000000003</v>
      </c>
      <c r="S56" s="67">
        <f>Q56-R56</f>
        <v>7.8078000000000003</v>
      </c>
      <c r="T56" s="28"/>
      <c r="U56" s="28"/>
      <c r="V56" s="32"/>
      <c r="W56" s="33"/>
      <c r="X56" s="27"/>
      <c r="Y56" s="27"/>
      <c r="Z56" s="27"/>
      <c r="AA56" s="27"/>
      <c r="AB56" s="27"/>
      <c r="AC56" s="34">
        <f>AB56*7850*0.3%</f>
        <v>0</v>
      </c>
      <c r="AD56" s="31"/>
      <c r="AE56" s="31">
        <f>Z56*AD56</f>
        <v>0</v>
      </c>
      <c r="AF56" s="27"/>
      <c r="AG56" s="31"/>
      <c r="AH56" s="31">
        <f>AE56-AG56</f>
        <v>0</v>
      </c>
      <c r="AI56" s="31">
        <f>P56+AH56</f>
        <v>780780</v>
      </c>
      <c r="AJ56" s="27"/>
      <c r="AK56" s="31"/>
      <c r="AL56" s="35"/>
      <c r="AM56" s="68"/>
      <c r="AN56" s="28"/>
    </row>
    <row r="57" spans="1:40" s="38" customFormat="1" ht="23.25" customHeight="1">
      <c r="A57" s="163"/>
      <c r="B57" s="28"/>
      <c r="C57" s="29"/>
      <c r="D57" s="30"/>
      <c r="E57" s="27" t="s">
        <v>43</v>
      </c>
      <c r="F57" s="27">
        <v>3676</v>
      </c>
      <c r="G57" s="27"/>
      <c r="H57" s="27">
        <v>2</v>
      </c>
      <c r="I57" s="27">
        <v>9</v>
      </c>
      <c r="J57" s="28" t="s">
        <v>37</v>
      </c>
      <c r="K57" s="27">
        <v>11</v>
      </c>
      <c r="L57" s="27">
        <v>1</v>
      </c>
      <c r="M57" s="27">
        <v>85</v>
      </c>
      <c r="N57" s="31">
        <f>K57*400+L57*100+M57</f>
        <v>4585</v>
      </c>
      <c r="O57" s="27">
        <v>330</v>
      </c>
      <c r="P57" s="31">
        <f>N57*O57</f>
        <v>1513050</v>
      </c>
      <c r="Q57" s="66">
        <f>P57*0.01%</f>
        <v>151.30500000000001</v>
      </c>
      <c r="R57" s="66">
        <f t="shared" si="17"/>
        <v>136.17450000000002</v>
      </c>
      <c r="S57" s="67">
        <f>Q57-R57</f>
        <v>15.130499999999984</v>
      </c>
      <c r="T57" s="28"/>
      <c r="U57" s="28"/>
      <c r="V57" s="32"/>
      <c r="W57" s="33"/>
      <c r="X57" s="27"/>
      <c r="Y57" s="27"/>
      <c r="Z57" s="27"/>
      <c r="AA57" s="27"/>
      <c r="AB57" s="27"/>
      <c r="AC57" s="34">
        <f>AB57*7850*0.3%</f>
        <v>0</v>
      </c>
      <c r="AD57" s="31"/>
      <c r="AE57" s="31">
        <f>Z57*AD57</f>
        <v>0</v>
      </c>
      <c r="AF57" s="27"/>
      <c r="AG57" s="31"/>
      <c r="AH57" s="31">
        <f>AE57-AG57</f>
        <v>0</v>
      </c>
      <c r="AI57" s="31">
        <f>P57+AH57</f>
        <v>1513050</v>
      </c>
      <c r="AJ57" s="27"/>
      <c r="AK57" s="31"/>
      <c r="AL57" s="35"/>
      <c r="AM57" s="68"/>
      <c r="AN57" s="28"/>
    </row>
    <row r="58" spans="1:40" s="38" customFormat="1" ht="23.25" customHeight="1">
      <c r="A58" s="164"/>
      <c r="B58" s="28"/>
      <c r="C58" s="29"/>
      <c r="D58" s="30"/>
      <c r="E58" s="27"/>
      <c r="F58" s="27"/>
      <c r="G58" s="27"/>
      <c r="H58" s="27"/>
      <c r="I58" s="27"/>
      <c r="J58" s="28"/>
      <c r="K58" s="27"/>
      <c r="L58" s="27"/>
      <c r="M58" s="27"/>
      <c r="N58" s="31"/>
      <c r="O58" s="27"/>
      <c r="P58" s="31"/>
      <c r="Q58" s="66">
        <f>SUM(Q56:Q57)</f>
        <v>229.38300000000001</v>
      </c>
      <c r="R58" s="66">
        <f t="shared" si="17"/>
        <v>206.44470000000001</v>
      </c>
      <c r="S58" s="67">
        <v>23</v>
      </c>
      <c r="T58" s="28"/>
      <c r="U58" s="28"/>
      <c r="V58" s="32"/>
      <c r="W58" s="33"/>
      <c r="X58" s="27"/>
      <c r="Y58" s="27"/>
      <c r="Z58" s="27"/>
      <c r="AA58" s="27"/>
      <c r="AB58" s="27"/>
      <c r="AC58" s="34"/>
      <c r="AD58" s="31"/>
      <c r="AE58" s="31"/>
      <c r="AF58" s="27"/>
      <c r="AG58" s="31"/>
      <c r="AH58" s="31"/>
      <c r="AI58" s="31"/>
      <c r="AJ58" s="27"/>
      <c r="AK58" s="31"/>
      <c r="AL58" s="35"/>
      <c r="AM58" s="68"/>
      <c r="AN58" s="28"/>
    </row>
    <row r="59" spans="1:40" s="38" customFormat="1" ht="23.25" customHeight="1">
      <c r="A59" s="111">
        <v>40</v>
      </c>
      <c r="B59" s="28" t="s">
        <v>281</v>
      </c>
      <c r="C59" s="29">
        <v>1470700032732</v>
      </c>
      <c r="D59" s="30" t="s">
        <v>133</v>
      </c>
      <c r="E59" s="27" t="s">
        <v>43</v>
      </c>
      <c r="F59" s="27" t="s">
        <v>129</v>
      </c>
      <c r="G59" s="27"/>
      <c r="H59" s="27">
        <v>17</v>
      </c>
      <c r="I59" s="27">
        <v>4</v>
      </c>
      <c r="J59" s="28" t="s">
        <v>37</v>
      </c>
      <c r="K59" s="27">
        <v>5</v>
      </c>
      <c r="L59" s="27">
        <v>3</v>
      </c>
      <c r="M59" s="27">
        <v>89</v>
      </c>
      <c r="N59" s="31">
        <f t="shared" ref="N59:N65" si="26">K59*400+L59*100+M59</f>
        <v>2389</v>
      </c>
      <c r="O59" s="27">
        <v>330</v>
      </c>
      <c r="P59" s="31">
        <f t="shared" ref="P59:P65" si="27">N59*O59</f>
        <v>788370</v>
      </c>
      <c r="Q59" s="66">
        <f t="shared" ref="Q59:Q65" si="28">P59*0.01%</f>
        <v>78.837000000000003</v>
      </c>
      <c r="R59" s="66">
        <f t="shared" si="17"/>
        <v>70.953299999999999</v>
      </c>
      <c r="S59" s="67">
        <f t="shared" ref="S59:S65" si="29">Q59-R59</f>
        <v>7.8837000000000046</v>
      </c>
      <c r="T59" s="28"/>
      <c r="U59" s="28"/>
      <c r="V59" s="32"/>
      <c r="W59" s="33"/>
      <c r="X59" s="27"/>
      <c r="Y59" s="27"/>
      <c r="Z59" s="27"/>
      <c r="AA59" s="27"/>
      <c r="AB59" s="27"/>
      <c r="AC59" s="34">
        <f t="shared" ref="AC59:AC65" si="30">AB59*7850*0.3%</f>
        <v>0</v>
      </c>
      <c r="AD59" s="31"/>
      <c r="AE59" s="31">
        <f t="shared" ref="AE59:AE65" si="31">Z59*AD59</f>
        <v>0</v>
      </c>
      <c r="AF59" s="27"/>
      <c r="AG59" s="31"/>
      <c r="AH59" s="31">
        <f t="shared" ref="AH59:AH65" si="32">AE59-AG59</f>
        <v>0</v>
      </c>
      <c r="AI59" s="31">
        <f t="shared" ref="AI59:AI65" si="33">P59+AH59</f>
        <v>788370</v>
      </c>
      <c r="AJ59" s="27"/>
      <c r="AK59" s="31"/>
      <c r="AL59" s="35"/>
      <c r="AM59" s="68"/>
      <c r="AN59" s="28"/>
    </row>
    <row r="60" spans="1:40" s="38" customFormat="1" ht="23.25" customHeight="1">
      <c r="A60" s="111">
        <v>41</v>
      </c>
      <c r="B60" s="28" t="s">
        <v>282</v>
      </c>
      <c r="C60" s="29">
        <v>3470700095242</v>
      </c>
      <c r="D60" s="30" t="s">
        <v>67</v>
      </c>
      <c r="E60" s="27" t="s">
        <v>43</v>
      </c>
      <c r="F60" s="27">
        <v>3672</v>
      </c>
      <c r="G60" s="27"/>
      <c r="H60" s="27">
        <v>4</v>
      </c>
      <c r="I60" s="27">
        <v>9</v>
      </c>
      <c r="J60" s="28" t="s">
        <v>37</v>
      </c>
      <c r="K60" s="27">
        <v>35</v>
      </c>
      <c r="L60" s="27">
        <v>3</v>
      </c>
      <c r="M60" s="27">
        <v>91</v>
      </c>
      <c r="N60" s="31">
        <f t="shared" si="26"/>
        <v>14391</v>
      </c>
      <c r="O60" s="27">
        <v>350</v>
      </c>
      <c r="P60" s="31">
        <f t="shared" si="27"/>
        <v>5036850</v>
      </c>
      <c r="Q60" s="66">
        <f t="shared" si="28"/>
        <v>503.685</v>
      </c>
      <c r="R60" s="66">
        <f t="shared" si="17"/>
        <v>453.31650000000002</v>
      </c>
      <c r="S60" s="67">
        <f t="shared" si="29"/>
        <v>50.368499999999983</v>
      </c>
      <c r="T60" s="28"/>
      <c r="U60" s="28"/>
      <c r="V60" s="32"/>
      <c r="W60" s="33"/>
      <c r="X60" s="27"/>
      <c r="Y60" s="27"/>
      <c r="Z60" s="27"/>
      <c r="AA60" s="27"/>
      <c r="AB60" s="27"/>
      <c r="AC60" s="34">
        <f t="shared" si="30"/>
        <v>0</v>
      </c>
      <c r="AD60" s="31"/>
      <c r="AE60" s="31">
        <f t="shared" si="31"/>
        <v>0</v>
      </c>
      <c r="AF60" s="27"/>
      <c r="AG60" s="31"/>
      <c r="AH60" s="31">
        <f t="shared" si="32"/>
        <v>0</v>
      </c>
      <c r="AI60" s="31">
        <f t="shared" si="33"/>
        <v>5036850</v>
      </c>
      <c r="AJ60" s="27"/>
      <c r="AK60" s="31"/>
      <c r="AL60" s="35"/>
      <c r="AM60" s="68"/>
      <c r="AN60" s="28"/>
    </row>
    <row r="61" spans="1:40" s="38" customFormat="1" ht="23.25" customHeight="1">
      <c r="A61" s="111">
        <v>42</v>
      </c>
      <c r="B61" s="28" t="s">
        <v>283</v>
      </c>
      <c r="C61" s="29">
        <v>3470700095340</v>
      </c>
      <c r="D61" s="30" t="s">
        <v>62</v>
      </c>
      <c r="E61" s="27" t="s">
        <v>43</v>
      </c>
      <c r="F61" s="27" t="s">
        <v>134</v>
      </c>
      <c r="G61" s="27"/>
      <c r="H61" s="27">
        <v>6</v>
      </c>
      <c r="I61" s="27">
        <v>9</v>
      </c>
      <c r="J61" s="28" t="s">
        <v>37</v>
      </c>
      <c r="K61" s="27">
        <v>32</v>
      </c>
      <c r="L61" s="27">
        <v>3</v>
      </c>
      <c r="M61" s="27">
        <v>82</v>
      </c>
      <c r="N61" s="31">
        <f t="shared" si="26"/>
        <v>13182</v>
      </c>
      <c r="O61" s="27">
        <v>350</v>
      </c>
      <c r="P61" s="31">
        <f t="shared" si="27"/>
        <v>4613700</v>
      </c>
      <c r="Q61" s="66">
        <f t="shared" si="28"/>
        <v>461.37</v>
      </c>
      <c r="R61" s="66">
        <f t="shared" si="17"/>
        <v>415.233</v>
      </c>
      <c r="S61" s="67">
        <f t="shared" si="29"/>
        <v>46.137</v>
      </c>
      <c r="T61" s="28"/>
      <c r="U61" s="28"/>
      <c r="V61" s="32"/>
      <c r="W61" s="33"/>
      <c r="X61" s="27"/>
      <c r="Y61" s="27"/>
      <c r="Z61" s="27"/>
      <c r="AA61" s="27"/>
      <c r="AB61" s="27"/>
      <c r="AC61" s="34">
        <f t="shared" si="30"/>
        <v>0</v>
      </c>
      <c r="AD61" s="31"/>
      <c r="AE61" s="31">
        <f t="shared" si="31"/>
        <v>0</v>
      </c>
      <c r="AF61" s="27"/>
      <c r="AG61" s="31"/>
      <c r="AH61" s="31">
        <f t="shared" si="32"/>
        <v>0</v>
      </c>
      <c r="AI61" s="31">
        <f t="shared" si="33"/>
        <v>4613700</v>
      </c>
      <c r="AJ61" s="27"/>
      <c r="AK61" s="31"/>
      <c r="AL61" s="35"/>
      <c r="AM61" s="68"/>
      <c r="AN61" s="28"/>
    </row>
    <row r="62" spans="1:40" s="38" customFormat="1" ht="23.25" customHeight="1">
      <c r="A62" s="111">
        <v>43</v>
      </c>
      <c r="B62" s="28" t="s">
        <v>284</v>
      </c>
      <c r="C62" s="29">
        <v>3470700095170</v>
      </c>
      <c r="D62" s="30" t="s">
        <v>135</v>
      </c>
      <c r="E62" s="27" t="s">
        <v>43</v>
      </c>
      <c r="F62" s="27" t="s">
        <v>134</v>
      </c>
      <c r="G62" s="27"/>
      <c r="H62" s="27">
        <v>9</v>
      </c>
      <c r="I62" s="27">
        <v>9</v>
      </c>
      <c r="J62" s="28" t="s">
        <v>37</v>
      </c>
      <c r="K62" s="27">
        <v>6</v>
      </c>
      <c r="L62" s="27">
        <v>0</v>
      </c>
      <c r="M62" s="27">
        <v>45</v>
      </c>
      <c r="N62" s="31">
        <f t="shared" si="26"/>
        <v>2445</v>
      </c>
      <c r="O62" s="27">
        <v>330</v>
      </c>
      <c r="P62" s="31">
        <f t="shared" si="27"/>
        <v>806850</v>
      </c>
      <c r="Q62" s="66">
        <f t="shared" si="28"/>
        <v>80.685000000000002</v>
      </c>
      <c r="R62" s="66">
        <f t="shared" si="17"/>
        <v>72.616500000000002</v>
      </c>
      <c r="S62" s="67">
        <f t="shared" si="29"/>
        <v>8.0685000000000002</v>
      </c>
      <c r="T62" s="28"/>
      <c r="U62" s="28"/>
      <c r="V62" s="32"/>
      <c r="W62" s="33"/>
      <c r="X62" s="27"/>
      <c r="Y62" s="27"/>
      <c r="Z62" s="27"/>
      <c r="AA62" s="27"/>
      <c r="AB62" s="27"/>
      <c r="AC62" s="34">
        <f t="shared" si="30"/>
        <v>0</v>
      </c>
      <c r="AD62" s="31"/>
      <c r="AE62" s="31">
        <f t="shared" si="31"/>
        <v>0</v>
      </c>
      <c r="AF62" s="27"/>
      <c r="AG62" s="31"/>
      <c r="AH62" s="31">
        <f t="shared" si="32"/>
        <v>0</v>
      </c>
      <c r="AI62" s="31">
        <f t="shared" si="33"/>
        <v>806850</v>
      </c>
      <c r="AJ62" s="27"/>
      <c r="AK62" s="31"/>
      <c r="AL62" s="35"/>
      <c r="AM62" s="68"/>
      <c r="AN62" s="28"/>
    </row>
    <row r="63" spans="1:40" s="38" customFormat="1" ht="23.25" customHeight="1">
      <c r="A63" s="111">
        <v>44</v>
      </c>
      <c r="B63" s="28" t="s">
        <v>285</v>
      </c>
      <c r="C63" s="29">
        <v>3470700093754</v>
      </c>
      <c r="D63" s="30" t="s">
        <v>131</v>
      </c>
      <c r="E63" s="27" t="s">
        <v>43</v>
      </c>
      <c r="F63" s="27">
        <v>3676</v>
      </c>
      <c r="G63" s="27"/>
      <c r="H63" s="27">
        <v>5</v>
      </c>
      <c r="I63" s="27">
        <v>9</v>
      </c>
      <c r="J63" s="28" t="s">
        <v>37</v>
      </c>
      <c r="K63" s="27">
        <v>5</v>
      </c>
      <c r="L63" s="27">
        <v>0</v>
      </c>
      <c r="M63" s="27">
        <v>0</v>
      </c>
      <c r="N63" s="31">
        <f t="shared" si="26"/>
        <v>2000</v>
      </c>
      <c r="O63" s="27">
        <v>330</v>
      </c>
      <c r="P63" s="31">
        <f t="shared" si="27"/>
        <v>660000</v>
      </c>
      <c r="Q63" s="66">
        <f t="shared" si="28"/>
        <v>66</v>
      </c>
      <c r="R63" s="66">
        <f t="shared" ref="R63:R94" si="34">Q63*90%</f>
        <v>59.4</v>
      </c>
      <c r="S63" s="67">
        <v>7</v>
      </c>
      <c r="T63" s="28"/>
      <c r="U63" s="28"/>
      <c r="V63" s="32"/>
      <c r="W63" s="33"/>
      <c r="X63" s="27"/>
      <c r="Y63" s="27"/>
      <c r="Z63" s="27"/>
      <c r="AA63" s="27"/>
      <c r="AB63" s="27"/>
      <c r="AC63" s="34">
        <f t="shared" si="30"/>
        <v>0</v>
      </c>
      <c r="AD63" s="31"/>
      <c r="AE63" s="31">
        <f t="shared" si="31"/>
        <v>0</v>
      </c>
      <c r="AF63" s="27"/>
      <c r="AG63" s="31"/>
      <c r="AH63" s="31">
        <f t="shared" si="32"/>
        <v>0</v>
      </c>
      <c r="AI63" s="31">
        <f t="shared" si="33"/>
        <v>660000</v>
      </c>
      <c r="AJ63" s="27"/>
      <c r="AK63" s="31"/>
      <c r="AL63" s="35"/>
      <c r="AM63" s="68"/>
      <c r="AN63" s="28"/>
    </row>
    <row r="64" spans="1:40" s="38" customFormat="1" ht="23.25" customHeight="1">
      <c r="A64" s="162">
        <v>45</v>
      </c>
      <c r="B64" s="28" t="s">
        <v>286</v>
      </c>
      <c r="C64" s="29">
        <v>3470700090224</v>
      </c>
      <c r="D64" s="30" t="s">
        <v>123</v>
      </c>
      <c r="E64" s="27" t="s">
        <v>43</v>
      </c>
      <c r="F64" s="27" t="s">
        <v>92</v>
      </c>
      <c r="G64" s="27"/>
      <c r="H64" s="27">
        <v>25</v>
      </c>
      <c r="I64" s="27">
        <v>5</v>
      </c>
      <c r="J64" s="28" t="s">
        <v>37</v>
      </c>
      <c r="K64" s="27">
        <v>4</v>
      </c>
      <c r="L64" s="27">
        <v>2</v>
      </c>
      <c r="M64" s="27">
        <v>15</v>
      </c>
      <c r="N64" s="31">
        <f t="shared" si="26"/>
        <v>1815</v>
      </c>
      <c r="O64" s="27">
        <v>350</v>
      </c>
      <c r="P64" s="31">
        <f t="shared" si="27"/>
        <v>635250</v>
      </c>
      <c r="Q64" s="66">
        <f t="shared" si="28"/>
        <v>63.525000000000006</v>
      </c>
      <c r="R64" s="66">
        <f t="shared" si="34"/>
        <v>57.172500000000007</v>
      </c>
      <c r="S64" s="67">
        <f t="shared" si="29"/>
        <v>6.3524999999999991</v>
      </c>
      <c r="T64" s="28"/>
      <c r="U64" s="28"/>
      <c r="V64" s="32"/>
      <c r="W64" s="33"/>
      <c r="X64" s="27"/>
      <c r="Y64" s="27"/>
      <c r="Z64" s="27"/>
      <c r="AA64" s="27"/>
      <c r="AB64" s="27"/>
      <c r="AC64" s="34">
        <f t="shared" si="30"/>
        <v>0</v>
      </c>
      <c r="AD64" s="31"/>
      <c r="AE64" s="31">
        <f t="shared" si="31"/>
        <v>0</v>
      </c>
      <c r="AF64" s="27"/>
      <c r="AG64" s="31"/>
      <c r="AH64" s="31">
        <f t="shared" si="32"/>
        <v>0</v>
      </c>
      <c r="AI64" s="31">
        <f t="shared" si="33"/>
        <v>635250</v>
      </c>
      <c r="AJ64" s="27"/>
      <c r="AK64" s="31"/>
      <c r="AL64" s="35"/>
      <c r="AM64" s="68"/>
      <c r="AN64" s="28"/>
    </row>
    <row r="65" spans="1:40" s="38" customFormat="1" ht="23.25" customHeight="1">
      <c r="A65" s="163"/>
      <c r="B65" s="28"/>
      <c r="C65" s="29"/>
      <c r="D65" s="30"/>
      <c r="E65" s="27"/>
      <c r="F65" s="27" t="s">
        <v>92</v>
      </c>
      <c r="G65" s="27"/>
      <c r="H65" s="27">
        <v>33</v>
      </c>
      <c r="I65" s="27">
        <v>5</v>
      </c>
      <c r="J65" s="28" t="s">
        <v>37</v>
      </c>
      <c r="K65" s="27">
        <v>2</v>
      </c>
      <c r="L65" s="27">
        <v>2</v>
      </c>
      <c r="M65" s="27">
        <v>44</v>
      </c>
      <c r="N65" s="31">
        <f t="shared" si="26"/>
        <v>1044</v>
      </c>
      <c r="O65" s="27">
        <v>350</v>
      </c>
      <c r="P65" s="31">
        <f t="shared" si="27"/>
        <v>365400</v>
      </c>
      <c r="Q65" s="66">
        <f t="shared" si="28"/>
        <v>36.54</v>
      </c>
      <c r="R65" s="66">
        <f t="shared" si="34"/>
        <v>32.886000000000003</v>
      </c>
      <c r="S65" s="67">
        <f t="shared" si="29"/>
        <v>3.6539999999999964</v>
      </c>
      <c r="T65" s="28"/>
      <c r="U65" s="28"/>
      <c r="V65" s="32"/>
      <c r="W65" s="33"/>
      <c r="X65" s="27"/>
      <c r="Y65" s="27"/>
      <c r="Z65" s="27"/>
      <c r="AA65" s="27"/>
      <c r="AB65" s="27"/>
      <c r="AC65" s="34">
        <f t="shared" si="30"/>
        <v>0</v>
      </c>
      <c r="AD65" s="31"/>
      <c r="AE65" s="31">
        <f t="shared" si="31"/>
        <v>0</v>
      </c>
      <c r="AF65" s="27"/>
      <c r="AG65" s="31"/>
      <c r="AH65" s="31">
        <f t="shared" si="32"/>
        <v>0</v>
      </c>
      <c r="AI65" s="31">
        <f t="shared" si="33"/>
        <v>365400</v>
      </c>
      <c r="AJ65" s="27"/>
      <c r="AK65" s="31"/>
      <c r="AL65" s="35"/>
      <c r="AM65" s="68"/>
      <c r="AN65" s="28"/>
    </row>
    <row r="66" spans="1:40" s="38" customFormat="1" ht="23.25" customHeight="1">
      <c r="A66" s="164"/>
      <c r="B66" s="28"/>
      <c r="C66" s="29"/>
      <c r="D66" s="30"/>
      <c r="E66" s="27"/>
      <c r="F66" s="27"/>
      <c r="G66" s="27"/>
      <c r="H66" s="27"/>
      <c r="I66" s="27"/>
      <c r="J66" s="28"/>
      <c r="K66" s="27"/>
      <c r="L66" s="27"/>
      <c r="M66" s="27"/>
      <c r="N66" s="31"/>
      <c r="O66" s="27"/>
      <c r="P66" s="31"/>
      <c r="Q66" s="66">
        <f>SUM(Q64:Q65)</f>
        <v>100.065</v>
      </c>
      <c r="R66" s="66">
        <f t="shared" si="34"/>
        <v>90.058499999999995</v>
      </c>
      <c r="S66" s="67">
        <v>9.43</v>
      </c>
      <c r="T66" s="28"/>
      <c r="U66" s="28"/>
      <c r="V66" s="32"/>
      <c r="W66" s="33"/>
      <c r="X66" s="27"/>
      <c r="Y66" s="27"/>
      <c r="Z66" s="27"/>
      <c r="AA66" s="27"/>
      <c r="AB66" s="27"/>
      <c r="AC66" s="34"/>
      <c r="AD66" s="31"/>
      <c r="AE66" s="31"/>
      <c r="AF66" s="27"/>
      <c r="AG66" s="31"/>
      <c r="AH66" s="31"/>
      <c r="AI66" s="31"/>
      <c r="AJ66" s="27"/>
      <c r="AK66" s="31"/>
      <c r="AL66" s="35"/>
      <c r="AM66" s="68"/>
      <c r="AN66" s="28"/>
    </row>
    <row r="67" spans="1:40" s="38" customFormat="1" ht="23.25" customHeight="1">
      <c r="A67" s="162">
        <v>46</v>
      </c>
      <c r="B67" s="28" t="s">
        <v>287</v>
      </c>
      <c r="C67" s="29">
        <v>3470700090241</v>
      </c>
      <c r="D67" s="30" t="s">
        <v>74</v>
      </c>
      <c r="E67" s="27" t="s">
        <v>43</v>
      </c>
      <c r="F67" s="27" t="s">
        <v>92</v>
      </c>
      <c r="G67" s="27"/>
      <c r="H67" s="27">
        <v>32</v>
      </c>
      <c r="I67" s="27">
        <v>5</v>
      </c>
      <c r="J67" s="28" t="s">
        <v>37</v>
      </c>
      <c r="K67" s="27">
        <v>15</v>
      </c>
      <c r="L67" s="27">
        <v>0</v>
      </c>
      <c r="M67" s="27">
        <v>18</v>
      </c>
      <c r="N67" s="31">
        <f>K67*400+L67*100+M67</f>
        <v>6018</v>
      </c>
      <c r="O67" s="27">
        <v>330</v>
      </c>
      <c r="P67" s="31">
        <f>N67*O67</f>
        <v>1985940</v>
      </c>
      <c r="Q67" s="66">
        <f>P67*0.01%</f>
        <v>198.59400000000002</v>
      </c>
      <c r="R67" s="66">
        <f t="shared" si="34"/>
        <v>178.73460000000003</v>
      </c>
      <c r="S67" s="67">
        <f>Q67-R67</f>
        <v>19.859399999999994</v>
      </c>
      <c r="T67" s="28"/>
      <c r="U67" s="28"/>
      <c r="V67" s="32"/>
      <c r="W67" s="33"/>
      <c r="X67" s="27"/>
      <c r="Y67" s="27"/>
      <c r="Z67" s="27"/>
      <c r="AA67" s="27"/>
      <c r="AB67" s="27"/>
      <c r="AC67" s="34">
        <f>AB67*7850*0.3%</f>
        <v>0</v>
      </c>
      <c r="AD67" s="31"/>
      <c r="AE67" s="31">
        <f>Z67*AD67</f>
        <v>0</v>
      </c>
      <c r="AF67" s="27"/>
      <c r="AG67" s="31"/>
      <c r="AH67" s="31">
        <f>AE67-AG67</f>
        <v>0</v>
      </c>
      <c r="AI67" s="31">
        <f>P67+AH67</f>
        <v>1985940</v>
      </c>
      <c r="AJ67" s="27"/>
      <c r="AK67" s="31"/>
      <c r="AL67" s="35"/>
      <c r="AM67" s="68"/>
      <c r="AN67" s="28"/>
    </row>
    <row r="68" spans="1:40" s="38" customFormat="1" ht="23.25" customHeight="1">
      <c r="A68" s="163"/>
      <c r="B68" s="28"/>
      <c r="C68" s="29"/>
      <c r="D68" s="30"/>
      <c r="E68" s="27"/>
      <c r="F68" s="27" t="s">
        <v>92</v>
      </c>
      <c r="G68" s="27"/>
      <c r="H68" s="27">
        <v>22</v>
      </c>
      <c r="I68" s="27">
        <v>5</v>
      </c>
      <c r="J68" s="28" t="s">
        <v>37</v>
      </c>
      <c r="K68" s="27">
        <v>3</v>
      </c>
      <c r="L68" s="27">
        <v>0</v>
      </c>
      <c r="M68" s="27">
        <v>35</v>
      </c>
      <c r="N68" s="31">
        <f>K68*400+L68*100+M68</f>
        <v>1235</v>
      </c>
      <c r="O68" s="27">
        <v>330</v>
      </c>
      <c r="P68" s="31">
        <f>N68*O68</f>
        <v>407550</v>
      </c>
      <c r="Q68" s="66">
        <f>P68*0.01%</f>
        <v>40.755000000000003</v>
      </c>
      <c r="R68" s="66">
        <f t="shared" si="34"/>
        <v>36.679500000000004</v>
      </c>
      <c r="S68" s="67">
        <f>Q68-R68</f>
        <v>4.0754999999999981</v>
      </c>
      <c r="T68" s="28"/>
      <c r="U68" s="28"/>
      <c r="V68" s="32"/>
      <c r="W68" s="33"/>
      <c r="X68" s="27"/>
      <c r="Y68" s="27"/>
      <c r="Z68" s="27"/>
      <c r="AA68" s="27"/>
      <c r="AB68" s="27"/>
      <c r="AC68" s="34">
        <f>AB68*7850*0.3%</f>
        <v>0</v>
      </c>
      <c r="AD68" s="31"/>
      <c r="AE68" s="31">
        <f>Z68*AD68</f>
        <v>0</v>
      </c>
      <c r="AF68" s="27"/>
      <c r="AG68" s="31"/>
      <c r="AH68" s="31">
        <f>AE68-AG68</f>
        <v>0</v>
      </c>
      <c r="AI68" s="31">
        <f>P68+AH68</f>
        <v>407550</v>
      </c>
      <c r="AJ68" s="27"/>
      <c r="AK68" s="31"/>
      <c r="AL68" s="35"/>
      <c r="AM68" s="68"/>
      <c r="AN68" s="28"/>
    </row>
    <row r="69" spans="1:40" s="38" customFormat="1" ht="23.25" customHeight="1">
      <c r="A69" s="164"/>
      <c r="B69" s="28"/>
      <c r="C69" s="29"/>
      <c r="D69" s="30"/>
      <c r="E69" s="27"/>
      <c r="F69" s="27"/>
      <c r="G69" s="27"/>
      <c r="H69" s="27"/>
      <c r="I69" s="27"/>
      <c r="J69" s="28"/>
      <c r="K69" s="27"/>
      <c r="L69" s="27"/>
      <c r="M69" s="27"/>
      <c r="N69" s="31"/>
      <c r="O69" s="27"/>
      <c r="P69" s="31"/>
      <c r="Q69" s="66">
        <f>SUM(Q67:Q68)</f>
        <v>239.34900000000002</v>
      </c>
      <c r="R69" s="66">
        <f t="shared" si="34"/>
        <v>215.41410000000002</v>
      </c>
      <c r="S69" s="67">
        <v>24</v>
      </c>
      <c r="T69" s="28"/>
      <c r="U69" s="28"/>
      <c r="V69" s="32"/>
      <c r="W69" s="33"/>
      <c r="X69" s="27"/>
      <c r="Y69" s="27"/>
      <c r="Z69" s="27"/>
      <c r="AA69" s="27"/>
      <c r="AB69" s="27"/>
      <c r="AC69" s="34"/>
      <c r="AD69" s="31"/>
      <c r="AE69" s="31"/>
      <c r="AF69" s="27"/>
      <c r="AG69" s="31"/>
      <c r="AH69" s="31"/>
      <c r="AI69" s="31"/>
      <c r="AJ69" s="27"/>
      <c r="AK69" s="31"/>
      <c r="AL69" s="35"/>
      <c r="AM69" s="68"/>
      <c r="AN69" s="28"/>
    </row>
    <row r="70" spans="1:40" s="38" customFormat="1" ht="23.25" customHeight="1">
      <c r="A70" s="111">
        <v>47</v>
      </c>
      <c r="B70" s="28" t="s">
        <v>288</v>
      </c>
      <c r="C70" s="29">
        <v>3470700092871</v>
      </c>
      <c r="D70" s="30" t="s">
        <v>136</v>
      </c>
      <c r="E70" s="27" t="s">
        <v>43</v>
      </c>
      <c r="F70" s="27" t="s">
        <v>129</v>
      </c>
      <c r="G70" s="27"/>
      <c r="H70" s="27">
        <v>8</v>
      </c>
      <c r="I70" s="27">
        <v>5</v>
      </c>
      <c r="J70" s="28" t="s">
        <v>37</v>
      </c>
      <c r="K70" s="27">
        <v>10</v>
      </c>
      <c r="L70" s="27">
        <v>0</v>
      </c>
      <c r="M70" s="27">
        <v>86</v>
      </c>
      <c r="N70" s="31">
        <f t="shared" ref="N70:N80" si="35">K70*400+L70*100+M70</f>
        <v>4086</v>
      </c>
      <c r="O70" s="27">
        <v>350</v>
      </c>
      <c r="P70" s="31">
        <f t="shared" ref="P70:P75" si="36">N70*O70</f>
        <v>1430100</v>
      </c>
      <c r="Q70" s="66">
        <f t="shared" ref="Q70:Q75" si="37">P70*0.01%</f>
        <v>143.01000000000002</v>
      </c>
      <c r="R70" s="66">
        <f t="shared" si="34"/>
        <v>128.70900000000003</v>
      </c>
      <c r="S70" s="67">
        <f t="shared" ref="S70:S80" si="38">Q70-R70</f>
        <v>14.300999999999988</v>
      </c>
      <c r="T70" s="28"/>
      <c r="U70" s="28"/>
      <c r="V70" s="32"/>
      <c r="W70" s="33"/>
      <c r="X70" s="27"/>
      <c r="Y70" s="27"/>
      <c r="Z70" s="27"/>
      <c r="AA70" s="27"/>
      <c r="AB70" s="27"/>
      <c r="AC70" s="34">
        <f t="shared" ref="AC70:AC75" si="39">AB70*7850*0.3%</f>
        <v>0</v>
      </c>
      <c r="AD70" s="31"/>
      <c r="AE70" s="31">
        <f t="shared" ref="AE70:AE75" si="40">Z70*AD70</f>
        <v>0</v>
      </c>
      <c r="AF70" s="27"/>
      <c r="AG70" s="31"/>
      <c r="AH70" s="31">
        <f t="shared" ref="AH70:AH75" si="41">AE70-AG70</f>
        <v>0</v>
      </c>
      <c r="AI70" s="31">
        <f t="shared" ref="AI70:AI80" si="42">P70+AH70</f>
        <v>1430100</v>
      </c>
      <c r="AJ70" s="27"/>
      <c r="AK70" s="31"/>
      <c r="AL70" s="35"/>
      <c r="AM70" s="68"/>
      <c r="AN70" s="28"/>
    </row>
    <row r="71" spans="1:40" s="38" customFormat="1" ht="23.25" customHeight="1">
      <c r="A71" s="111">
        <v>48</v>
      </c>
      <c r="B71" s="28" t="s">
        <v>289</v>
      </c>
      <c r="C71" s="29">
        <v>3470700095561</v>
      </c>
      <c r="D71" s="30" t="s">
        <v>108</v>
      </c>
      <c r="E71" s="27" t="s">
        <v>43</v>
      </c>
      <c r="F71" s="27" t="s">
        <v>92</v>
      </c>
      <c r="G71" s="27"/>
      <c r="H71" s="27">
        <v>36</v>
      </c>
      <c r="I71" s="27">
        <v>4</v>
      </c>
      <c r="J71" s="28" t="s">
        <v>37</v>
      </c>
      <c r="K71" s="27">
        <v>9</v>
      </c>
      <c r="L71" s="27">
        <v>3</v>
      </c>
      <c r="M71" s="27">
        <v>65</v>
      </c>
      <c r="N71" s="31">
        <f t="shared" si="35"/>
        <v>3965</v>
      </c>
      <c r="O71" s="27">
        <v>330</v>
      </c>
      <c r="P71" s="31">
        <f t="shared" si="36"/>
        <v>1308450</v>
      </c>
      <c r="Q71" s="66">
        <f t="shared" si="37"/>
        <v>130.845</v>
      </c>
      <c r="R71" s="66">
        <f t="shared" si="34"/>
        <v>117.76050000000001</v>
      </c>
      <c r="S71" s="67">
        <f t="shared" si="38"/>
        <v>13.084499999999991</v>
      </c>
      <c r="T71" s="28"/>
      <c r="U71" s="28"/>
      <c r="V71" s="32"/>
      <c r="W71" s="33"/>
      <c r="X71" s="27"/>
      <c r="Y71" s="27"/>
      <c r="Z71" s="27"/>
      <c r="AA71" s="27"/>
      <c r="AB71" s="27"/>
      <c r="AC71" s="34">
        <f t="shared" si="39"/>
        <v>0</v>
      </c>
      <c r="AD71" s="31"/>
      <c r="AE71" s="31">
        <f t="shared" si="40"/>
        <v>0</v>
      </c>
      <c r="AF71" s="27"/>
      <c r="AG71" s="31"/>
      <c r="AH71" s="31">
        <f t="shared" si="41"/>
        <v>0</v>
      </c>
      <c r="AI71" s="31">
        <f t="shared" si="42"/>
        <v>1308450</v>
      </c>
      <c r="AJ71" s="27"/>
      <c r="AK71" s="31"/>
      <c r="AL71" s="35"/>
      <c r="AM71" s="68"/>
      <c r="AN71" s="28"/>
    </row>
    <row r="72" spans="1:40" s="38" customFormat="1" ht="23.25" customHeight="1">
      <c r="A72" s="111">
        <v>49</v>
      </c>
      <c r="B72" s="28" t="s">
        <v>137</v>
      </c>
      <c r="C72" s="29">
        <v>3470700090232</v>
      </c>
      <c r="D72" s="30" t="s">
        <v>138</v>
      </c>
      <c r="E72" s="27" t="s">
        <v>43</v>
      </c>
      <c r="F72" s="27" t="s">
        <v>92</v>
      </c>
      <c r="G72" s="27"/>
      <c r="H72" s="27">
        <v>29</v>
      </c>
      <c r="I72" s="27">
        <v>5</v>
      </c>
      <c r="J72" s="28" t="s">
        <v>37</v>
      </c>
      <c r="K72" s="27">
        <v>13</v>
      </c>
      <c r="L72" s="27">
        <v>2</v>
      </c>
      <c r="M72" s="27">
        <v>88</v>
      </c>
      <c r="N72" s="31">
        <f t="shared" si="35"/>
        <v>5488</v>
      </c>
      <c r="O72" s="27">
        <v>330</v>
      </c>
      <c r="P72" s="31">
        <f t="shared" si="36"/>
        <v>1811040</v>
      </c>
      <c r="Q72" s="66">
        <f t="shared" si="37"/>
        <v>181.10400000000001</v>
      </c>
      <c r="R72" s="66">
        <f t="shared" si="34"/>
        <v>162.99360000000001</v>
      </c>
      <c r="S72" s="67">
        <v>18</v>
      </c>
      <c r="T72" s="28"/>
      <c r="U72" s="28"/>
      <c r="V72" s="32"/>
      <c r="W72" s="33"/>
      <c r="X72" s="27"/>
      <c r="Y72" s="27"/>
      <c r="Z72" s="27"/>
      <c r="AA72" s="27"/>
      <c r="AB72" s="27"/>
      <c r="AC72" s="34">
        <f t="shared" si="39"/>
        <v>0</v>
      </c>
      <c r="AD72" s="31"/>
      <c r="AE72" s="31">
        <f t="shared" si="40"/>
        <v>0</v>
      </c>
      <c r="AF72" s="27"/>
      <c r="AG72" s="31"/>
      <c r="AH72" s="31">
        <f t="shared" si="41"/>
        <v>0</v>
      </c>
      <c r="AI72" s="31">
        <f t="shared" si="42"/>
        <v>1811040</v>
      </c>
      <c r="AJ72" s="27"/>
      <c r="AK72" s="31"/>
      <c r="AL72" s="35"/>
      <c r="AM72" s="68"/>
      <c r="AN72" s="28"/>
    </row>
    <row r="73" spans="1:40" s="38" customFormat="1" ht="23.25" customHeight="1">
      <c r="A73" s="111">
        <v>50</v>
      </c>
      <c r="B73" s="28" t="s">
        <v>290</v>
      </c>
      <c r="C73" s="29">
        <v>3470700094807</v>
      </c>
      <c r="D73" s="30" t="s">
        <v>139</v>
      </c>
      <c r="E73" s="27" t="s">
        <v>43</v>
      </c>
      <c r="F73" s="27" t="s">
        <v>92</v>
      </c>
      <c r="G73" s="27"/>
      <c r="H73" s="27">
        <v>18</v>
      </c>
      <c r="I73" s="27">
        <v>5</v>
      </c>
      <c r="J73" s="28" t="s">
        <v>37</v>
      </c>
      <c r="K73" s="27">
        <v>14</v>
      </c>
      <c r="L73" s="27">
        <v>1</v>
      </c>
      <c r="M73" s="27">
        <v>8</v>
      </c>
      <c r="N73" s="31">
        <f t="shared" si="35"/>
        <v>5708</v>
      </c>
      <c r="O73" s="27">
        <v>350</v>
      </c>
      <c r="P73" s="31">
        <f t="shared" si="36"/>
        <v>1997800</v>
      </c>
      <c r="Q73" s="66">
        <f t="shared" si="37"/>
        <v>199.78</v>
      </c>
      <c r="R73" s="66">
        <f t="shared" si="34"/>
        <v>179.80199999999999</v>
      </c>
      <c r="S73" s="67">
        <v>20</v>
      </c>
      <c r="T73" s="28"/>
      <c r="U73" s="28"/>
      <c r="V73" s="32"/>
      <c r="W73" s="33"/>
      <c r="X73" s="27"/>
      <c r="Y73" s="27"/>
      <c r="Z73" s="27"/>
      <c r="AA73" s="27"/>
      <c r="AB73" s="27"/>
      <c r="AC73" s="34">
        <f t="shared" si="39"/>
        <v>0</v>
      </c>
      <c r="AD73" s="31"/>
      <c r="AE73" s="31">
        <f t="shared" si="40"/>
        <v>0</v>
      </c>
      <c r="AF73" s="27"/>
      <c r="AG73" s="31"/>
      <c r="AH73" s="31">
        <f t="shared" si="41"/>
        <v>0</v>
      </c>
      <c r="AI73" s="31">
        <f t="shared" si="42"/>
        <v>1997800</v>
      </c>
      <c r="AJ73" s="27"/>
      <c r="AK73" s="31"/>
      <c r="AL73" s="35"/>
      <c r="AM73" s="68"/>
      <c r="AN73" s="28"/>
    </row>
    <row r="74" spans="1:40" s="38" customFormat="1" ht="23.25" customHeight="1">
      <c r="A74" s="111">
        <v>51</v>
      </c>
      <c r="B74" s="28" t="s">
        <v>291</v>
      </c>
      <c r="C74" s="29">
        <v>3470700090534</v>
      </c>
      <c r="D74" s="30" t="s">
        <v>98</v>
      </c>
      <c r="E74" s="27" t="s">
        <v>43</v>
      </c>
      <c r="F74" s="27" t="s">
        <v>129</v>
      </c>
      <c r="G74" s="27"/>
      <c r="H74" s="27">
        <v>4</v>
      </c>
      <c r="I74" s="27">
        <v>5</v>
      </c>
      <c r="J74" s="28" t="s">
        <v>37</v>
      </c>
      <c r="K74" s="27">
        <v>21</v>
      </c>
      <c r="L74" s="27">
        <v>0</v>
      </c>
      <c r="M74" s="27">
        <v>3</v>
      </c>
      <c r="N74" s="31">
        <f t="shared" si="35"/>
        <v>8403</v>
      </c>
      <c r="O74" s="27">
        <v>350</v>
      </c>
      <c r="P74" s="31">
        <f t="shared" si="36"/>
        <v>2941050</v>
      </c>
      <c r="Q74" s="66">
        <f t="shared" si="37"/>
        <v>294.10500000000002</v>
      </c>
      <c r="R74" s="66">
        <f t="shared" si="34"/>
        <v>264.69450000000001</v>
      </c>
      <c r="S74" s="67">
        <f t="shared" si="38"/>
        <v>29.410500000000013</v>
      </c>
      <c r="T74" s="28"/>
      <c r="U74" s="28"/>
      <c r="V74" s="32"/>
      <c r="W74" s="33"/>
      <c r="X74" s="27"/>
      <c r="Y74" s="27"/>
      <c r="Z74" s="27"/>
      <c r="AA74" s="27"/>
      <c r="AB74" s="27"/>
      <c r="AC74" s="34">
        <f t="shared" si="39"/>
        <v>0</v>
      </c>
      <c r="AD74" s="31"/>
      <c r="AE74" s="31">
        <f t="shared" si="40"/>
        <v>0</v>
      </c>
      <c r="AF74" s="27"/>
      <c r="AG74" s="31"/>
      <c r="AH74" s="31">
        <f t="shared" si="41"/>
        <v>0</v>
      </c>
      <c r="AI74" s="31">
        <f t="shared" si="42"/>
        <v>2941050</v>
      </c>
      <c r="AJ74" s="27"/>
      <c r="AK74" s="31"/>
      <c r="AL74" s="35"/>
      <c r="AM74" s="68"/>
      <c r="AN74" s="28"/>
    </row>
    <row r="75" spans="1:40" s="38" customFormat="1" ht="23.25" customHeight="1">
      <c r="A75" s="111">
        <v>52</v>
      </c>
      <c r="B75" s="28" t="s">
        <v>367</v>
      </c>
      <c r="C75" s="29">
        <v>3470700093169</v>
      </c>
      <c r="D75" s="30" t="s">
        <v>49</v>
      </c>
      <c r="E75" s="27" t="s">
        <v>43</v>
      </c>
      <c r="F75" s="27">
        <v>3653</v>
      </c>
      <c r="G75" s="27"/>
      <c r="H75" s="27">
        <v>3</v>
      </c>
      <c r="I75" s="27">
        <v>9</v>
      </c>
      <c r="J75" s="28" t="s">
        <v>37</v>
      </c>
      <c r="K75" s="27">
        <v>46</v>
      </c>
      <c r="L75" s="27">
        <v>2</v>
      </c>
      <c r="M75" s="27">
        <v>94</v>
      </c>
      <c r="N75" s="31">
        <f t="shared" si="35"/>
        <v>18694</v>
      </c>
      <c r="O75" s="27">
        <v>330</v>
      </c>
      <c r="P75" s="31">
        <f t="shared" si="36"/>
        <v>6169020</v>
      </c>
      <c r="Q75" s="66">
        <f t="shared" si="37"/>
        <v>616.90200000000004</v>
      </c>
      <c r="R75" s="66">
        <f t="shared" si="34"/>
        <v>555.21180000000004</v>
      </c>
      <c r="S75" s="67">
        <f t="shared" si="38"/>
        <v>61.690200000000004</v>
      </c>
      <c r="T75" s="28"/>
      <c r="U75" s="28"/>
      <c r="V75" s="32"/>
      <c r="W75" s="33"/>
      <c r="X75" s="27"/>
      <c r="Y75" s="27"/>
      <c r="Z75" s="27"/>
      <c r="AA75" s="27"/>
      <c r="AB75" s="27"/>
      <c r="AC75" s="34">
        <f t="shared" si="39"/>
        <v>0</v>
      </c>
      <c r="AD75" s="31"/>
      <c r="AE75" s="31">
        <f t="shared" si="40"/>
        <v>0</v>
      </c>
      <c r="AF75" s="27"/>
      <c r="AG75" s="31"/>
      <c r="AH75" s="31">
        <f t="shared" si="41"/>
        <v>0</v>
      </c>
      <c r="AI75" s="31">
        <f t="shared" si="42"/>
        <v>6169020</v>
      </c>
      <c r="AJ75" s="27"/>
      <c r="AK75" s="31"/>
      <c r="AL75" s="35"/>
      <c r="AM75" s="68"/>
      <c r="AN75" s="28"/>
    </row>
    <row r="76" spans="1:40" s="38" customFormat="1" ht="23.25" customHeight="1">
      <c r="A76" s="111">
        <v>53</v>
      </c>
      <c r="B76" s="28" t="s">
        <v>292</v>
      </c>
      <c r="C76" s="29">
        <v>3470700090186</v>
      </c>
      <c r="D76" s="30" t="s">
        <v>140</v>
      </c>
      <c r="E76" s="27" t="s">
        <v>43</v>
      </c>
      <c r="F76" s="27" t="s">
        <v>92</v>
      </c>
      <c r="G76" s="27"/>
      <c r="H76" s="27">
        <v>46</v>
      </c>
      <c r="I76" s="27">
        <v>4</v>
      </c>
      <c r="J76" s="28" t="s">
        <v>37</v>
      </c>
      <c r="K76" s="27">
        <v>13</v>
      </c>
      <c r="L76" s="27">
        <v>3</v>
      </c>
      <c r="M76" s="27">
        <v>19</v>
      </c>
      <c r="N76" s="31">
        <f t="shared" si="35"/>
        <v>5519</v>
      </c>
      <c r="O76" s="27">
        <v>330</v>
      </c>
      <c r="P76" s="31">
        <f t="shared" ref="P76:P134" si="43">N76*O76</f>
        <v>1821270</v>
      </c>
      <c r="Q76" s="66">
        <f t="shared" ref="Q76:Q134" si="44">P76*0.01%</f>
        <v>182.12700000000001</v>
      </c>
      <c r="R76" s="66">
        <f t="shared" si="34"/>
        <v>163.91430000000003</v>
      </c>
      <c r="S76" s="67">
        <v>18</v>
      </c>
      <c r="T76" s="28"/>
      <c r="U76" s="28"/>
      <c r="V76" s="32"/>
      <c r="W76" s="33"/>
      <c r="X76" s="27"/>
      <c r="Y76" s="27"/>
      <c r="Z76" s="27"/>
      <c r="AA76" s="27"/>
      <c r="AB76" s="27"/>
      <c r="AC76" s="34">
        <f t="shared" ref="AC76:AC134" si="45">AB76*7850*0.3%</f>
        <v>0</v>
      </c>
      <c r="AD76" s="31"/>
      <c r="AE76" s="31">
        <f t="shared" ref="AE76:AE134" si="46">Z76*AD76</f>
        <v>0</v>
      </c>
      <c r="AF76" s="27"/>
      <c r="AG76" s="31"/>
      <c r="AH76" s="31">
        <f t="shared" ref="AH76:AH134" si="47">AE76-AG76</f>
        <v>0</v>
      </c>
      <c r="AI76" s="31">
        <f t="shared" si="42"/>
        <v>1821270</v>
      </c>
      <c r="AJ76" s="27"/>
      <c r="AK76" s="31"/>
      <c r="AL76" s="35"/>
      <c r="AM76" s="68"/>
      <c r="AN76" s="28"/>
    </row>
    <row r="77" spans="1:40" s="38" customFormat="1" ht="23.25" customHeight="1">
      <c r="A77" s="111">
        <v>54</v>
      </c>
      <c r="B77" s="28" t="s">
        <v>293</v>
      </c>
      <c r="C77" s="29">
        <v>3470700089242</v>
      </c>
      <c r="D77" s="30" t="s">
        <v>116</v>
      </c>
      <c r="E77" s="27" t="s">
        <v>43</v>
      </c>
      <c r="F77" s="27">
        <v>1237</v>
      </c>
      <c r="G77" s="27"/>
      <c r="H77" s="27">
        <v>23</v>
      </c>
      <c r="I77" s="27">
        <v>4</v>
      </c>
      <c r="J77" s="28" t="s">
        <v>37</v>
      </c>
      <c r="K77" s="27">
        <v>27</v>
      </c>
      <c r="L77" s="27">
        <v>0</v>
      </c>
      <c r="M77" s="27">
        <v>84</v>
      </c>
      <c r="N77" s="31">
        <f t="shared" si="35"/>
        <v>10884</v>
      </c>
      <c r="O77" s="27">
        <v>330</v>
      </c>
      <c r="P77" s="31">
        <f t="shared" si="43"/>
        <v>3591720</v>
      </c>
      <c r="Q77" s="66">
        <f t="shared" si="44"/>
        <v>359.17200000000003</v>
      </c>
      <c r="R77" s="66">
        <f t="shared" si="34"/>
        <v>323.25480000000005</v>
      </c>
      <c r="S77" s="67">
        <v>36</v>
      </c>
      <c r="T77" s="28"/>
      <c r="U77" s="28"/>
      <c r="V77" s="32"/>
      <c r="W77" s="33"/>
      <c r="X77" s="27"/>
      <c r="Y77" s="27"/>
      <c r="Z77" s="27"/>
      <c r="AA77" s="27"/>
      <c r="AB77" s="27"/>
      <c r="AC77" s="34">
        <f t="shared" si="45"/>
        <v>0</v>
      </c>
      <c r="AD77" s="31"/>
      <c r="AE77" s="31">
        <f t="shared" si="46"/>
        <v>0</v>
      </c>
      <c r="AF77" s="27"/>
      <c r="AG77" s="31"/>
      <c r="AH77" s="31">
        <f t="shared" si="47"/>
        <v>0</v>
      </c>
      <c r="AI77" s="31">
        <f t="shared" si="42"/>
        <v>3591720</v>
      </c>
      <c r="AJ77" s="27"/>
      <c r="AK77" s="31"/>
      <c r="AL77" s="35"/>
      <c r="AM77" s="68"/>
      <c r="AN77" s="28"/>
    </row>
    <row r="78" spans="1:40" s="38" customFormat="1" ht="23.25" customHeight="1">
      <c r="A78" s="111">
        <v>55</v>
      </c>
      <c r="B78" s="28" t="s">
        <v>294</v>
      </c>
      <c r="C78" s="29">
        <v>3480400059437</v>
      </c>
      <c r="D78" s="30" t="s">
        <v>141</v>
      </c>
      <c r="E78" s="27" t="s">
        <v>43</v>
      </c>
      <c r="F78" s="27">
        <v>4022</v>
      </c>
      <c r="G78" s="27"/>
      <c r="H78" s="27">
        <v>4</v>
      </c>
      <c r="I78" s="27">
        <v>4</v>
      </c>
      <c r="J78" s="28" t="s">
        <v>37</v>
      </c>
      <c r="K78" s="27">
        <v>10</v>
      </c>
      <c r="L78" s="27">
        <v>0</v>
      </c>
      <c r="M78" s="27">
        <v>94</v>
      </c>
      <c r="N78" s="31">
        <f t="shared" si="35"/>
        <v>4094</v>
      </c>
      <c r="O78" s="27">
        <v>330</v>
      </c>
      <c r="P78" s="31">
        <f t="shared" si="43"/>
        <v>1351020</v>
      </c>
      <c r="Q78" s="66">
        <f t="shared" si="44"/>
        <v>135.102</v>
      </c>
      <c r="R78" s="66">
        <f t="shared" si="34"/>
        <v>121.59180000000001</v>
      </c>
      <c r="S78" s="67">
        <f t="shared" si="38"/>
        <v>13.510199999999998</v>
      </c>
      <c r="T78" s="28"/>
      <c r="U78" s="28"/>
      <c r="V78" s="32"/>
      <c r="W78" s="33"/>
      <c r="X78" s="27"/>
      <c r="Y78" s="27"/>
      <c r="Z78" s="27"/>
      <c r="AA78" s="27"/>
      <c r="AB78" s="27"/>
      <c r="AC78" s="34">
        <f t="shared" si="45"/>
        <v>0</v>
      </c>
      <c r="AD78" s="31"/>
      <c r="AE78" s="31">
        <f t="shared" si="46"/>
        <v>0</v>
      </c>
      <c r="AF78" s="27"/>
      <c r="AG78" s="31"/>
      <c r="AH78" s="31">
        <f t="shared" si="47"/>
        <v>0</v>
      </c>
      <c r="AI78" s="31">
        <f t="shared" si="42"/>
        <v>1351020</v>
      </c>
      <c r="AJ78" s="27"/>
      <c r="AK78" s="31"/>
      <c r="AL78" s="35"/>
      <c r="AM78" s="68"/>
      <c r="AN78" s="28"/>
    </row>
    <row r="79" spans="1:40" s="38" customFormat="1" ht="23.25" customHeight="1">
      <c r="A79" s="162">
        <v>56</v>
      </c>
      <c r="B79" s="28" t="s">
        <v>295</v>
      </c>
      <c r="C79" s="29">
        <v>3470700090330</v>
      </c>
      <c r="D79" s="30" t="s">
        <v>59</v>
      </c>
      <c r="E79" s="27" t="s">
        <v>43</v>
      </c>
      <c r="F79" s="27">
        <v>3663</v>
      </c>
      <c r="G79" s="27"/>
      <c r="H79" s="27">
        <v>8</v>
      </c>
      <c r="I79" s="27">
        <v>9</v>
      </c>
      <c r="J79" s="28" t="s">
        <v>37</v>
      </c>
      <c r="K79" s="27">
        <v>26</v>
      </c>
      <c r="L79" s="27">
        <v>2</v>
      </c>
      <c r="M79" s="27">
        <v>4</v>
      </c>
      <c r="N79" s="31">
        <f t="shared" si="35"/>
        <v>10604</v>
      </c>
      <c r="O79" s="27">
        <v>330</v>
      </c>
      <c r="P79" s="31">
        <f t="shared" si="43"/>
        <v>3499320</v>
      </c>
      <c r="Q79" s="66">
        <f t="shared" si="44"/>
        <v>349.93200000000002</v>
      </c>
      <c r="R79" s="66">
        <f t="shared" si="34"/>
        <v>314.93880000000001</v>
      </c>
      <c r="S79" s="67">
        <f t="shared" si="38"/>
        <v>34.993200000000002</v>
      </c>
      <c r="T79" s="28"/>
      <c r="U79" s="28"/>
      <c r="V79" s="32"/>
      <c r="W79" s="33"/>
      <c r="X79" s="27"/>
      <c r="Y79" s="27"/>
      <c r="Z79" s="27"/>
      <c r="AA79" s="27"/>
      <c r="AB79" s="27"/>
      <c r="AC79" s="34">
        <f t="shared" si="45"/>
        <v>0</v>
      </c>
      <c r="AD79" s="31"/>
      <c r="AE79" s="31">
        <f t="shared" si="46"/>
        <v>0</v>
      </c>
      <c r="AF79" s="27"/>
      <c r="AG79" s="31"/>
      <c r="AH79" s="31">
        <f t="shared" si="47"/>
        <v>0</v>
      </c>
      <c r="AI79" s="31">
        <f t="shared" si="42"/>
        <v>3499320</v>
      </c>
      <c r="AJ79" s="27"/>
      <c r="AK79" s="31"/>
      <c r="AL79" s="35"/>
      <c r="AM79" s="68"/>
      <c r="AN79" s="28"/>
    </row>
    <row r="80" spans="1:40" s="38" customFormat="1" ht="23.25" customHeight="1">
      <c r="A80" s="163"/>
      <c r="B80" s="28"/>
      <c r="C80" s="29"/>
      <c r="D80" s="30"/>
      <c r="E80" s="27" t="s">
        <v>43</v>
      </c>
      <c r="F80" s="27">
        <v>3663</v>
      </c>
      <c r="G80" s="27"/>
      <c r="H80" s="27">
        <v>12</v>
      </c>
      <c r="I80" s="27">
        <v>9</v>
      </c>
      <c r="J80" s="28" t="s">
        <v>37</v>
      </c>
      <c r="K80" s="27">
        <v>6</v>
      </c>
      <c r="L80" s="27">
        <v>0</v>
      </c>
      <c r="M80" s="27">
        <v>10</v>
      </c>
      <c r="N80" s="31">
        <f t="shared" si="35"/>
        <v>2410</v>
      </c>
      <c r="O80" s="27">
        <v>330</v>
      </c>
      <c r="P80" s="31">
        <f t="shared" si="43"/>
        <v>795300</v>
      </c>
      <c r="Q80" s="66">
        <f t="shared" si="44"/>
        <v>79.53</v>
      </c>
      <c r="R80" s="66">
        <f t="shared" si="34"/>
        <v>71.576999999999998</v>
      </c>
      <c r="S80" s="67">
        <f t="shared" si="38"/>
        <v>7.953000000000003</v>
      </c>
      <c r="T80" s="28"/>
      <c r="U80" s="28"/>
      <c r="V80" s="32"/>
      <c r="W80" s="33"/>
      <c r="X80" s="27"/>
      <c r="Y80" s="27"/>
      <c r="Z80" s="27"/>
      <c r="AA80" s="27"/>
      <c r="AB80" s="27"/>
      <c r="AC80" s="34">
        <f t="shared" si="45"/>
        <v>0</v>
      </c>
      <c r="AD80" s="31"/>
      <c r="AE80" s="31">
        <f t="shared" si="46"/>
        <v>0</v>
      </c>
      <c r="AF80" s="27"/>
      <c r="AG80" s="31"/>
      <c r="AH80" s="31">
        <f t="shared" si="47"/>
        <v>0</v>
      </c>
      <c r="AI80" s="31">
        <f t="shared" si="42"/>
        <v>795300</v>
      </c>
      <c r="AJ80" s="27"/>
      <c r="AK80" s="31"/>
      <c r="AL80" s="35"/>
      <c r="AM80" s="68"/>
      <c r="AN80" s="28"/>
    </row>
    <row r="81" spans="1:40" s="38" customFormat="1" ht="23.25" customHeight="1">
      <c r="A81" s="164"/>
      <c r="B81" s="28"/>
      <c r="C81" s="29"/>
      <c r="D81" s="30"/>
      <c r="E81" s="27"/>
      <c r="F81" s="27"/>
      <c r="G81" s="27"/>
      <c r="H81" s="27"/>
      <c r="I81" s="27"/>
      <c r="J81" s="28"/>
      <c r="K81" s="27"/>
      <c r="L81" s="27"/>
      <c r="M81" s="27"/>
      <c r="N81" s="31"/>
      <c r="O81" s="27"/>
      <c r="P81" s="31"/>
      <c r="Q81" s="66">
        <f>SUM(Q79:Q80)</f>
        <v>429.46199999999999</v>
      </c>
      <c r="R81" s="66">
        <f t="shared" si="34"/>
        <v>386.51580000000001</v>
      </c>
      <c r="S81" s="67">
        <v>43</v>
      </c>
      <c r="T81" s="28"/>
      <c r="U81" s="28"/>
      <c r="V81" s="32"/>
      <c r="W81" s="33"/>
      <c r="X81" s="27"/>
      <c r="Y81" s="27"/>
      <c r="Z81" s="27"/>
      <c r="AA81" s="27"/>
      <c r="AB81" s="27"/>
      <c r="AC81" s="34"/>
      <c r="AD81" s="31"/>
      <c r="AE81" s="31"/>
      <c r="AF81" s="27"/>
      <c r="AG81" s="31"/>
      <c r="AH81" s="31"/>
      <c r="AI81" s="31"/>
      <c r="AJ81" s="27"/>
      <c r="AK81" s="31"/>
      <c r="AL81" s="35"/>
      <c r="AM81" s="68"/>
      <c r="AN81" s="28"/>
    </row>
    <row r="82" spans="1:40" s="38" customFormat="1" ht="23.25" customHeight="1">
      <c r="A82" s="111">
        <v>57</v>
      </c>
      <c r="B82" s="28" t="s">
        <v>296</v>
      </c>
      <c r="C82" s="29">
        <v>3470700093771</v>
      </c>
      <c r="D82" s="30" t="s">
        <v>131</v>
      </c>
      <c r="E82" s="27" t="s">
        <v>43</v>
      </c>
      <c r="F82" s="27">
        <v>3676</v>
      </c>
      <c r="G82" s="27"/>
      <c r="H82" s="27">
        <v>3</v>
      </c>
      <c r="I82" s="27">
        <v>9</v>
      </c>
      <c r="J82" s="28" t="s">
        <v>37</v>
      </c>
      <c r="K82" s="27">
        <v>5</v>
      </c>
      <c r="L82" s="27">
        <v>0</v>
      </c>
      <c r="M82" s="27">
        <v>0</v>
      </c>
      <c r="N82" s="31">
        <f t="shared" ref="N82:N90" si="48">K82*400+L82*100+M82</f>
        <v>2000</v>
      </c>
      <c r="O82" s="27">
        <v>330</v>
      </c>
      <c r="P82" s="31">
        <f t="shared" si="43"/>
        <v>660000</v>
      </c>
      <c r="Q82" s="66">
        <f t="shared" si="44"/>
        <v>66</v>
      </c>
      <c r="R82" s="66">
        <f t="shared" si="34"/>
        <v>59.4</v>
      </c>
      <c r="S82" s="67">
        <f t="shared" ref="S82:S90" si="49">Q82-R82</f>
        <v>6.6000000000000014</v>
      </c>
      <c r="T82" s="28"/>
      <c r="U82" s="28"/>
      <c r="V82" s="32"/>
      <c r="W82" s="33"/>
      <c r="X82" s="27"/>
      <c r="Y82" s="27"/>
      <c r="Z82" s="27"/>
      <c r="AA82" s="27"/>
      <c r="AB82" s="27"/>
      <c r="AC82" s="34">
        <f t="shared" si="45"/>
        <v>0</v>
      </c>
      <c r="AD82" s="31"/>
      <c r="AE82" s="31">
        <f t="shared" si="46"/>
        <v>0</v>
      </c>
      <c r="AF82" s="27"/>
      <c r="AG82" s="31"/>
      <c r="AH82" s="31">
        <f t="shared" si="47"/>
        <v>0</v>
      </c>
      <c r="AI82" s="31">
        <f t="shared" ref="AI82:AI90" si="50">P82+AH82</f>
        <v>660000</v>
      </c>
      <c r="AJ82" s="27"/>
      <c r="AK82" s="31"/>
      <c r="AL82" s="35"/>
      <c r="AM82" s="68"/>
      <c r="AN82" s="28"/>
    </row>
    <row r="83" spans="1:40" s="38" customFormat="1" ht="23.25" customHeight="1">
      <c r="A83" s="111">
        <v>58</v>
      </c>
      <c r="B83" s="28" t="s">
        <v>297</v>
      </c>
      <c r="C83" s="29">
        <v>3470700095633</v>
      </c>
      <c r="D83" s="30" t="s">
        <v>142</v>
      </c>
      <c r="E83" s="27" t="s">
        <v>43</v>
      </c>
      <c r="F83" s="27" t="s">
        <v>92</v>
      </c>
      <c r="G83" s="27"/>
      <c r="H83" s="27">
        <v>11</v>
      </c>
      <c r="I83" s="27">
        <v>5</v>
      </c>
      <c r="J83" s="28" t="s">
        <v>37</v>
      </c>
      <c r="K83" s="27">
        <v>3</v>
      </c>
      <c r="L83" s="27">
        <v>3</v>
      </c>
      <c r="M83" s="27">
        <v>65</v>
      </c>
      <c r="N83" s="31">
        <f t="shared" si="48"/>
        <v>1565</v>
      </c>
      <c r="O83" s="27">
        <v>350</v>
      </c>
      <c r="P83" s="31">
        <f t="shared" si="43"/>
        <v>547750</v>
      </c>
      <c r="Q83" s="66">
        <f t="shared" si="44"/>
        <v>54.775000000000006</v>
      </c>
      <c r="R83" s="66">
        <f t="shared" si="34"/>
        <v>49.297500000000007</v>
      </c>
      <c r="S83" s="67">
        <f t="shared" si="49"/>
        <v>5.4774999999999991</v>
      </c>
      <c r="T83" s="28"/>
      <c r="U83" s="28"/>
      <c r="V83" s="32"/>
      <c r="W83" s="33"/>
      <c r="X83" s="27"/>
      <c r="Y83" s="27"/>
      <c r="Z83" s="27"/>
      <c r="AA83" s="27"/>
      <c r="AB83" s="27"/>
      <c r="AC83" s="34">
        <f t="shared" si="45"/>
        <v>0</v>
      </c>
      <c r="AD83" s="31"/>
      <c r="AE83" s="31">
        <f t="shared" si="46"/>
        <v>0</v>
      </c>
      <c r="AF83" s="27"/>
      <c r="AG83" s="31"/>
      <c r="AH83" s="31">
        <f t="shared" si="47"/>
        <v>0</v>
      </c>
      <c r="AI83" s="31">
        <f t="shared" si="50"/>
        <v>547750</v>
      </c>
      <c r="AJ83" s="27"/>
      <c r="AK83" s="31"/>
      <c r="AL83" s="35"/>
      <c r="AM83" s="68"/>
      <c r="AN83" s="28"/>
    </row>
    <row r="84" spans="1:40" s="38" customFormat="1" ht="23.25" customHeight="1">
      <c r="A84" s="111">
        <v>59</v>
      </c>
      <c r="B84" s="28" t="s">
        <v>298</v>
      </c>
      <c r="C84" s="29">
        <v>3470700091760</v>
      </c>
      <c r="D84" s="30" t="s">
        <v>82</v>
      </c>
      <c r="E84" s="27" t="s">
        <v>43</v>
      </c>
      <c r="F84" s="27">
        <v>3676</v>
      </c>
      <c r="G84" s="27"/>
      <c r="H84" s="27">
        <v>17</v>
      </c>
      <c r="I84" s="27">
        <v>9</v>
      </c>
      <c r="J84" s="28" t="s">
        <v>37</v>
      </c>
      <c r="K84" s="27">
        <v>5</v>
      </c>
      <c r="L84" s="27">
        <v>0</v>
      </c>
      <c r="M84" s="27">
        <v>0</v>
      </c>
      <c r="N84" s="31">
        <f t="shared" si="48"/>
        <v>2000</v>
      </c>
      <c r="O84" s="27">
        <v>330</v>
      </c>
      <c r="P84" s="31">
        <f t="shared" si="43"/>
        <v>660000</v>
      </c>
      <c r="Q84" s="66">
        <f t="shared" si="44"/>
        <v>66</v>
      </c>
      <c r="R84" s="66">
        <f t="shared" si="34"/>
        <v>59.4</v>
      </c>
      <c r="S84" s="67">
        <f t="shared" si="49"/>
        <v>6.6000000000000014</v>
      </c>
      <c r="T84" s="28"/>
      <c r="U84" s="28"/>
      <c r="V84" s="32"/>
      <c r="W84" s="33"/>
      <c r="X84" s="27"/>
      <c r="Y84" s="27"/>
      <c r="Z84" s="27"/>
      <c r="AA84" s="27"/>
      <c r="AB84" s="27"/>
      <c r="AC84" s="34">
        <f t="shared" si="45"/>
        <v>0</v>
      </c>
      <c r="AD84" s="31"/>
      <c r="AE84" s="31">
        <f t="shared" si="46"/>
        <v>0</v>
      </c>
      <c r="AF84" s="27"/>
      <c r="AG84" s="31"/>
      <c r="AH84" s="31">
        <f t="shared" si="47"/>
        <v>0</v>
      </c>
      <c r="AI84" s="31">
        <f t="shared" si="50"/>
        <v>660000</v>
      </c>
      <c r="AJ84" s="27"/>
      <c r="AK84" s="31"/>
      <c r="AL84" s="35"/>
      <c r="AM84" s="68"/>
      <c r="AN84" s="28"/>
    </row>
    <row r="85" spans="1:40" s="38" customFormat="1" ht="23.25" customHeight="1">
      <c r="A85" s="111">
        <v>60</v>
      </c>
      <c r="B85" s="28" t="s">
        <v>299</v>
      </c>
      <c r="C85" s="29">
        <v>3470700096001</v>
      </c>
      <c r="D85" s="30" t="s">
        <v>143</v>
      </c>
      <c r="E85" s="27" t="s">
        <v>43</v>
      </c>
      <c r="F85" s="27">
        <v>4027</v>
      </c>
      <c r="G85" s="27"/>
      <c r="H85" s="27">
        <v>1</v>
      </c>
      <c r="I85" s="27">
        <v>4</v>
      </c>
      <c r="J85" s="28" t="s">
        <v>37</v>
      </c>
      <c r="K85" s="27">
        <v>8</v>
      </c>
      <c r="L85" s="27">
        <v>0</v>
      </c>
      <c r="M85" s="27">
        <v>33</v>
      </c>
      <c r="N85" s="31">
        <f t="shared" si="48"/>
        <v>3233</v>
      </c>
      <c r="O85" s="27">
        <v>330</v>
      </c>
      <c r="P85" s="31">
        <f t="shared" si="43"/>
        <v>1066890</v>
      </c>
      <c r="Q85" s="66">
        <f t="shared" si="44"/>
        <v>106.68900000000001</v>
      </c>
      <c r="R85" s="66">
        <f t="shared" si="34"/>
        <v>96.020100000000014</v>
      </c>
      <c r="S85" s="67">
        <v>11</v>
      </c>
      <c r="T85" s="28"/>
      <c r="U85" s="28"/>
      <c r="V85" s="32"/>
      <c r="W85" s="33"/>
      <c r="X85" s="27"/>
      <c r="Y85" s="27"/>
      <c r="Z85" s="27"/>
      <c r="AA85" s="27"/>
      <c r="AB85" s="27"/>
      <c r="AC85" s="34">
        <f t="shared" si="45"/>
        <v>0</v>
      </c>
      <c r="AD85" s="31"/>
      <c r="AE85" s="31">
        <f t="shared" si="46"/>
        <v>0</v>
      </c>
      <c r="AF85" s="27"/>
      <c r="AG85" s="31"/>
      <c r="AH85" s="31">
        <f t="shared" si="47"/>
        <v>0</v>
      </c>
      <c r="AI85" s="31">
        <f t="shared" si="50"/>
        <v>1066890</v>
      </c>
      <c r="AJ85" s="27"/>
      <c r="AK85" s="31"/>
      <c r="AL85" s="35"/>
      <c r="AM85" s="68"/>
      <c r="AN85" s="28"/>
    </row>
    <row r="86" spans="1:40" s="38" customFormat="1" ht="23.25" customHeight="1">
      <c r="A86" s="111">
        <v>61</v>
      </c>
      <c r="B86" s="28" t="s">
        <v>300</v>
      </c>
      <c r="C86" s="29">
        <v>3470700092677</v>
      </c>
      <c r="D86" s="30" t="s">
        <v>107</v>
      </c>
      <c r="E86" s="27" t="s">
        <v>43</v>
      </c>
      <c r="F86" s="27" t="s">
        <v>92</v>
      </c>
      <c r="G86" s="27"/>
      <c r="H86" s="27">
        <v>14</v>
      </c>
      <c r="I86" s="27">
        <v>5</v>
      </c>
      <c r="J86" s="28" t="s">
        <v>37</v>
      </c>
      <c r="K86" s="27">
        <v>6</v>
      </c>
      <c r="L86" s="27">
        <v>3</v>
      </c>
      <c r="M86" s="27">
        <v>41</v>
      </c>
      <c r="N86" s="31">
        <f t="shared" si="48"/>
        <v>2741</v>
      </c>
      <c r="O86" s="27">
        <v>330</v>
      </c>
      <c r="P86" s="31">
        <f t="shared" si="43"/>
        <v>904530</v>
      </c>
      <c r="Q86" s="66">
        <f t="shared" si="44"/>
        <v>90.453000000000003</v>
      </c>
      <c r="R86" s="66">
        <f t="shared" si="34"/>
        <v>81.407700000000006</v>
      </c>
      <c r="S86" s="67">
        <f t="shared" si="49"/>
        <v>9.0452999999999975</v>
      </c>
      <c r="T86" s="28"/>
      <c r="U86" s="28"/>
      <c r="V86" s="32"/>
      <c r="W86" s="33"/>
      <c r="X86" s="27"/>
      <c r="Y86" s="27"/>
      <c r="Z86" s="27"/>
      <c r="AA86" s="27"/>
      <c r="AB86" s="27"/>
      <c r="AC86" s="34">
        <f t="shared" si="45"/>
        <v>0</v>
      </c>
      <c r="AD86" s="31"/>
      <c r="AE86" s="31">
        <f t="shared" si="46"/>
        <v>0</v>
      </c>
      <c r="AF86" s="27"/>
      <c r="AG86" s="31"/>
      <c r="AH86" s="31">
        <f t="shared" si="47"/>
        <v>0</v>
      </c>
      <c r="AI86" s="31">
        <f t="shared" si="50"/>
        <v>904530</v>
      </c>
      <c r="AJ86" s="27"/>
      <c r="AK86" s="31"/>
      <c r="AL86" s="35"/>
      <c r="AM86" s="68"/>
      <c r="AN86" s="28"/>
    </row>
    <row r="87" spans="1:40" s="38" customFormat="1" ht="23.25" customHeight="1">
      <c r="A87" s="162">
        <v>62</v>
      </c>
      <c r="B87" s="28" t="s">
        <v>301</v>
      </c>
      <c r="C87" s="29">
        <v>3470700090305</v>
      </c>
      <c r="D87" s="30" t="s">
        <v>144</v>
      </c>
      <c r="E87" s="27" t="s">
        <v>43</v>
      </c>
      <c r="F87" s="27" t="s">
        <v>92</v>
      </c>
      <c r="G87" s="27"/>
      <c r="H87" s="27">
        <v>27</v>
      </c>
      <c r="I87" s="27">
        <v>9</v>
      </c>
      <c r="J87" s="28" t="s">
        <v>37</v>
      </c>
      <c r="K87" s="27">
        <v>9</v>
      </c>
      <c r="L87" s="27">
        <v>2</v>
      </c>
      <c r="M87" s="27">
        <v>29</v>
      </c>
      <c r="N87" s="31">
        <f t="shared" si="48"/>
        <v>3829</v>
      </c>
      <c r="O87" s="27">
        <v>330</v>
      </c>
      <c r="P87" s="31">
        <f t="shared" si="43"/>
        <v>1263570</v>
      </c>
      <c r="Q87" s="66">
        <f t="shared" si="44"/>
        <v>126.357</v>
      </c>
      <c r="R87" s="66">
        <f t="shared" si="34"/>
        <v>113.7213</v>
      </c>
      <c r="S87" s="67">
        <f t="shared" si="49"/>
        <v>12.6357</v>
      </c>
      <c r="T87" s="28"/>
      <c r="U87" s="28"/>
      <c r="V87" s="32"/>
      <c r="W87" s="33"/>
      <c r="X87" s="27"/>
      <c r="Y87" s="27"/>
      <c r="Z87" s="27"/>
      <c r="AA87" s="27"/>
      <c r="AB87" s="27"/>
      <c r="AC87" s="34">
        <f t="shared" si="45"/>
        <v>0</v>
      </c>
      <c r="AD87" s="31"/>
      <c r="AE87" s="31">
        <f t="shared" si="46"/>
        <v>0</v>
      </c>
      <c r="AF87" s="27"/>
      <c r="AG87" s="31"/>
      <c r="AH87" s="31">
        <f t="shared" si="47"/>
        <v>0</v>
      </c>
      <c r="AI87" s="31">
        <f t="shared" si="50"/>
        <v>1263570</v>
      </c>
      <c r="AJ87" s="27"/>
      <c r="AK87" s="31"/>
      <c r="AL87" s="35"/>
      <c r="AM87" s="68"/>
      <c r="AN87" s="28"/>
    </row>
    <row r="88" spans="1:40" s="38" customFormat="1" ht="23.25" customHeight="1">
      <c r="A88" s="163"/>
      <c r="B88" s="28"/>
      <c r="C88" s="29"/>
      <c r="D88" s="30"/>
      <c r="E88" s="27" t="s">
        <v>43</v>
      </c>
      <c r="F88" s="27">
        <v>3663</v>
      </c>
      <c r="G88" s="27"/>
      <c r="H88" s="27">
        <v>6</v>
      </c>
      <c r="I88" s="27">
        <v>9</v>
      </c>
      <c r="J88" s="28" t="s">
        <v>37</v>
      </c>
      <c r="K88" s="27">
        <v>5</v>
      </c>
      <c r="L88" s="27">
        <v>0</v>
      </c>
      <c r="M88" s="27">
        <v>61</v>
      </c>
      <c r="N88" s="31">
        <f t="shared" si="48"/>
        <v>2061</v>
      </c>
      <c r="O88" s="27">
        <v>330</v>
      </c>
      <c r="P88" s="31">
        <f t="shared" si="43"/>
        <v>680130</v>
      </c>
      <c r="Q88" s="66">
        <f t="shared" si="44"/>
        <v>68.013000000000005</v>
      </c>
      <c r="R88" s="66">
        <f t="shared" si="34"/>
        <v>61.211700000000008</v>
      </c>
      <c r="S88" s="67">
        <f t="shared" si="49"/>
        <v>6.8012999999999977</v>
      </c>
      <c r="T88" s="28"/>
      <c r="U88" s="28"/>
      <c r="V88" s="32"/>
      <c r="W88" s="33"/>
      <c r="X88" s="27"/>
      <c r="Y88" s="27"/>
      <c r="Z88" s="27"/>
      <c r="AA88" s="27"/>
      <c r="AB88" s="27"/>
      <c r="AC88" s="34">
        <f t="shared" si="45"/>
        <v>0</v>
      </c>
      <c r="AD88" s="31"/>
      <c r="AE88" s="31">
        <f t="shared" si="46"/>
        <v>0</v>
      </c>
      <c r="AF88" s="27"/>
      <c r="AG88" s="31"/>
      <c r="AH88" s="31">
        <f t="shared" si="47"/>
        <v>0</v>
      </c>
      <c r="AI88" s="31">
        <f t="shared" si="50"/>
        <v>680130</v>
      </c>
      <c r="AJ88" s="27"/>
      <c r="AK88" s="31"/>
      <c r="AL88" s="35"/>
      <c r="AM88" s="68"/>
      <c r="AN88" s="28"/>
    </row>
    <row r="89" spans="1:40" s="38" customFormat="1" ht="23.25" customHeight="1">
      <c r="A89" s="163"/>
      <c r="B89" s="28"/>
      <c r="C89" s="29"/>
      <c r="D89" s="30"/>
      <c r="E89" s="27" t="s">
        <v>43</v>
      </c>
      <c r="F89" s="27">
        <v>3663</v>
      </c>
      <c r="G89" s="27"/>
      <c r="H89" s="27">
        <v>3</v>
      </c>
      <c r="I89" s="27">
        <v>9</v>
      </c>
      <c r="J89" s="28" t="s">
        <v>37</v>
      </c>
      <c r="K89" s="27">
        <v>5</v>
      </c>
      <c r="L89" s="27">
        <v>3</v>
      </c>
      <c r="M89" s="27">
        <v>71</v>
      </c>
      <c r="N89" s="31">
        <f t="shared" si="48"/>
        <v>2371</v>
      </c>
      <c r="O89" s="27">
        <v>330</v>
      </c>
      <c r="P89" s="31">
        <f t="shared" si="43"/>
        <v>782430</v>
      </c>
      <c r="Q89" s="66">
        <f t="shared" si="44"/>
        <v>78.243000000000009</v>
      </c>
      <c r="R89" s="66">
        <f t="shared" si="34"/>
        <v>70.418700000000015</v>
      </c>
      <c r="S89" s="67">
        <f t="shared" si="49"/>
        <v>7.8242999999999938</v>
      </c>
      <c r="T89" s="28"/>
      <c r="U89" s="28"/>
      <c r="V89" s="32"/>
      <c r="W89" s="33"/>
      <c r="X89" s="27"/>
      <c r="Y89" s="27"/>
      <c r="Z89" s="27"/>
      <c r="AA89" s="27"/>
      <c r="AB89" s="27"/>
      <c r="AC89" s="34">
        <f t="shared" si="45"/>
        <v>0</v>
      </c>
      <c r="AD89" s="31"/>
      <c r="AE89" s="31">
        <f t="shared" si="46"/>
        <v>0</v>
      </c>
      <c r="AF89" s="27"/>
      <c r="AG89" s="31"/>
      <c r="AH89" s="31">
        <f t="shared" si="47"/>
        <v>0</v>
      </c>
      <c r="AI89" s="31">
        <f t="shared" si="50"/>
        <v>782430</v>
      </c>
      <c r="AJ89" s="27"/>
      <c r="AK89" s="31"/>
      <c r="AL89" s="35"/>
      <c r="AM89" s="68"/>
      <c r="AN89" s="28"/>
    </row>
    <row r="90" spans="1:40" s="38" customFormat="1" ht="23.25" customHeight="1">
      <c r="A90" s="163"/>
      <c r="B90" s="28"/>
      <c r="C90" s="29"/>
      <c r="D90" s="30"/>
      <c r="E90" s="27" t="s">
        <v>43</v>
      </c>
      <c r="F90" s="27">
        <v>3663</v>
      </c>
      <c r="G90" s="27"/>
      <c r="H90" s="27">
        <v>5</v>
      </c>
      <c r="I90" s="27">
        <v>9</v>
      </c>
      <c r="J90" s="28" t="s">
        <v>37</v>
      </c>
      <c r="K90" s="27">
        <v>2</v>
      </c>
      <c r="L90" s="27">
        <v>0</v>
      </c>
      <c r="M90" s="27">
        <v>17</v>
      </c>
      <c r="N90" s="31">
        <f t="shared" si="48"/>
        <v>817</v>
      </c>
      <c r="O90" s="27">
        <v>330</v>
      </c>
      <c r="P90" s="31">
        <f t="shared" si="43"/>
        <v>269610</v>
      </c>
      <c r="Q90" s="66">
        <f t="shared" si="44"/>
        <v>26.961000000000002</v>
      </c>
      <c r="R90" s="66">
        <f t="shared" si="34"/>
        <v>24.264900000000001</v>
      </c>
      <c r="S90" s="67">
        <f t="shared" si="49"/>
        <v>2.6961000000000013</v>
      </c>
      <c r="T90" s="28"/>
      <c r="U90" s="28"/>
      <c r="V90" s="32"/>
      <c r="W90" s="33"/>
      <c r="X90" s="27"/>
      <c r="Y90" s="27"/>
      <c r="Z90" s="27"/>
      <c r="AA90" s="27"/>
      <c r="AB90" s="27"/>
      <c r="AC90" s="34">
        <f t="shared" si="45"/>
        <v>0</v>
      </c>
      <c r="AD90" s="31"/>
      <c r="AE90" s="31">
        <f t="shared" si="46"/>
        <v>0</v>
      </c>
      <c r="AF90" s="27"/>
      <c r="AG90" s="31"/>
      <c r="AH90" s="31">
        <f t="shared" si="47"/>
        <v>0</v>
      </c>
      <c r="AI90" s="31">
        <f t="shared" si="50"/>
        <v>269610</v>
      </c>
      <c r="AJ90" s="27"/>
      <c r="AK90" s="31"/>
      <c r="AL90" s="35"/>
      <c r="AM90" s="68"/>
      <c r="AN90" s="28"/>
    </row>
    <row r="91" spans="1:40" s="38" customFormat="1" ht="23.25" customHeight="1">
      <c r="A91" s="164"/>
      <c r="B91" s="28"/>
      <c r="C91" s="29"/>
      <c r="D91" s="30"/>
      <c r="E91" s="27"/>
      <c r="F91" s="27"/>
      <c r="G91" s="27"/>
      <c r="H91" s="27"/>
      <c r="I91" s="27"/>
      <c r="J91" s="28"/>
      <c r="K91" s="27"/>
      <c r="L91" s="27"/>
      <c r="M91" s="27"/>
      <c r="N91" s="31"/>
      <c r="O91" s="27"/>
      <c r="P91" s="31"/>
      <c r="Q91" s="66">
        <f>SUM(Q87:Q90)</f>
        <v>299.57400000000001</v>
      </c>
      <c r="R91" s="66">
        <f t="shared" si="34"/>
        <v>269.61660000000001</v>
      </c>
      <c r="S91" s="67">
        <f>SUM(S87:S90)</f>
        <v>29.957399999999993</v>
      </c>
      <c r="T91" s="28"/>
      <c r="U91" s="28"/>
      <c r="V91" s="32"/>
      <c r="W91" s="33"/>
      <c r="X91" s="27"/>
      <c r="Y91" s="27"/>
      <c r="Z91" s="27"/>
      <c r="AA91" s="27"/>
      <c r="AB91" s="27"/>
      <c r="AC91" s="34"/>
      <c r="AD91" s="31"/>
      <c r="AE91" s="31"/>
      <c r="AF91" s="27"/>
      <c r="AG91" s="31"/>
      <c r="AH91" s="31"/>
      <c r="AI91" s="31"/>
      <c r="AJ91" s="27"/>
      <c r="AK91" s="31"/>
      <c r="AL91" s="35"/>
      <c r="AM91" s="68"/>
      <c r="AN91" s="28"/>
    </row>
    <row r="92" spans="1:40" s="38" customFormat="1" ht="23.25" customHeight="1">
      <c r="A92" s="162">
        <v>63</v>
      </c>
      <c r="B92" s="28" t="s">
        <v>362</v>
      </c>
      <c r="C92" s="29">
        <v>3470700290321</v>
      </c>
      <c r="D92" s="30" t="s">
        <v>145</v>
      </c>
      <c r="E92" s="27" t="s">
        <v>43</v>
      </c>
      <c r="F92" s="27">
        <v>3663</v>
      </c>
      <c r="G92" s="27"/>
      <c r="H92" s="27">
        <v>5</v>
      </c>
      <c r="I92" s="27">
        <v>9</v>
      </c>
      <c r="J92" s="28" t="s">
        <v>37</v>
      </c>
      <c r="K92" s="27">
        <v>10</v>
      </c>
      <c r="L92" s="27">
        <v>3</v>
      </c>
      <c r="M92" s="27">
        <v>33</v>
      </c>
      <c r="N92" s="31">
        <f>K92*400+L92*100+M92</f>
        <v>4333</v>
      </c>
      <c r="O92" s="27">
        <v>330</v>
      </c>
      <c r="P92" s="31">
        <f t="shared" si="43"/>
        <v>1429890</v>
      </c>
      <c r="Q92" s="66">
        <f t="shared" si="44"/>
        <v>142.989</v>
      </c>
      <c r="R92" s="66">
        <f t="shared" si="34"/>
        <v>128.6901</v>
      </c>
      <c r="S92" s="67">
        <f>Q92-R92</f>
        <v>14.298900000000003</v>
      </c>
      <c r="T92" s="28"/>
      <c r="U92" s="28"/>
      <c r="V92" s="32"/>
      <c r="W92" s="33"/>
      <c r="X92" s="27"/>
      <c r="Y92" s="27"/>
      <c r="Z92" s="27"/>
      <c r="AA92" s="27"/>
      <c r="AB92" s="27"/>
      <c r="AC92" s="34">
        <f t="shared" si="45"/>
        <v>0</v>
      </c>
      <c r="AD92" s="31"/>
      <c r="AE92" s="31">
        <f t="shared" si="46"/>
        <v>0</v>
      </c>
      <c r="AF92" s="27"/>
      <c r="AG92" s="31"/>
      <c r="AH92" s="31">
        <f t="shared" si="47"/>
        <v>0</v>
      </c>
      <c r="AI92" s="31">
        <f>P92+AH92</f>
        <v>1429890</v>
      </c>
      <c r="AJ92" s="27"/>
      <c r="AK92" s="31"/>
      <c r="AL92" s="35"/>
      <c r="AM92" s="68"/>
      <c r="AN92" s="28"/>
    </row>
    <row r="93" spans="1:40" s="38" customFormat="1" ht="23.25" customHeight="1">
      <c r="A93" s="163"/>
      <c r="B93" s="28"/>
      <c r="C93" s="29"/>
      <c r="D93" s="30"/>
      <c r="E93" s="27" t="s">
        <v>43</v>
      </c>
      <c r="F93" s="27">
        <v>3663</v>
      </c>
      <c r="G93" s="27"/>
      <c r="H93" s="27">
        <v>9</v>
      </c>
      <c r="I93" s="27">
        <v>9</v>
      </c>
      <c r="J93" s="28" t="s">
        <v>37</v>
      </c>
      <c r="K93" s="27">
        <v>7</v>
      </c>
      <c r="L93" s="27">
        <v>2</v>
      </c>
      <c r="M93" s="27">
        <v>52</v>
      </c>
      <c r="N93" s="31">
        <f>K93*400+L93*100+M93</f>
        <v>3052</v>
      </c>
      <c r="O93" s="27">
        <v>330</v>
      </c>
      <c r="P93" s="31">
        <f t="shared" si="43"/>
        <v>1007160</v>
      </c>
      <c r="Q93" s="66">
        <f t="shared" si="44"/>
        <v>100.71600000000001</v>
      </c>
      <c r="R93" s="66">
        <f t="shared" si="34"/>
        <v>90.644400000000005</v>
      </c>
      <c r="S93" s="67">
        <f>Q93-R93</f>
        <v>10.071600000000004</v>
      </c>
      <c r="T93" s="28"/>
      <c r="U93" s="28"/>
      <c r="V93" s="32"/>
      <c r="W93" s="33"/>
      <c r="X93" s="27"/>
      <c r="Y93" s="27"/>
      <c r="Z93" s="27"/>
      <c r="AA93" s="27"/>
      <c r="AB93" s="27"/>
      <c r="AC93" s="34">
        <f t="shared" si="45"/>
        <v>0</v>
      </c>
      <c r="AD93" s="31"/>
      <c r="AE93" s="31">
        <f t="shared" si="46"/>
        <v>0</v>
      </c>
      <c r="AF93" s="27"/>
      <c r="AG93" s="31"/>
      <c r="AH93" s="31">
        <f t="shared" si="47"/>
        <v>0</v>
      </c>
      <c r="AI93" s="31">
        <f>P93+AH93</f>
        <v>1007160</v>
      </c>
      <c r="AJ93" s="27"/>
      <c r="AK93" s="31"/>
      <c r="AL93" s="35"/>
      <c r="AM93" s="68"/>
      <c r="AN93" s="28"/>
    </row>
    <row r="94" spans="1:40" s="38" customFormat="1" ht="23.25" customHeight="1">
      <c r="A94" s="163"/>
      <c r="B94" s="28"/>
      <c r="C94" s="29"/>
      <c r="D94" s="30"/>
      <c r="E94" s="27" t="s">
        <v>43</v>
      </c>
      <c r="F94" s="27">
        <v>3663</v>
      </c>
      <c r="G94" s="27"/>
      <c r="H94" s="27">
        <v>13</v>
      </c>
      <c r="I94" s="27">
        <v>9</v>
      </c>
      <c r="J94" s="28" t="s">
        <v>37</v>
      </c>
      <c r="K94" s="27">
        <v>4</v>
      </c>
      <c r="L94" s="27">
        <v>2</v>
      </c>
      <c r="M94" s="27">
        <v>65</v>
      </c>
      <c r="N94" s="31">
        <f>K94*400+L94*100+M94</f>
        <v>1865</v>
      </c>
      <c r="O94" s="27">
        <v>330</v>
      </c>
      <c r="P94" s="31">
        <f t="shared" si="43"/>
        <v>615450</v>
      </c>
      <c r="Q94" s="66">
        <f t="shared" si="44"/>
        <v>61.545000000000002</v>
      </c>
      <c r="R94" s="66">
        <f t="shared" si="34"/>
        <v>55.390500000000003</v>
      </c>
      <c r="S94" s="67">
        <f>Q94-R94</f>
        <v>6.1544999999999987</v>
      </c>
      <c r="T94" s="28"/>
      <c r="U94" s="28"/>
      <c r="V94" s="32"/>
      <c r="W94" s="33"/>
      <c r="X94" s="27"/>
      <c r="Y94" s="27"/>
      <c r="Z94" s="27"/>
      <c r="AA94" s="27"/>
      <c r="AB94" s="27"/>
      <c r="AC94" s="34">
        <f t="shared" si="45"/>
        <v>0</v>
      </c>
      <c r="AD94" s="31"/>
      <c r="AE94" s="31">
        <f t="shared" si="46"/>
        <v>0</v>
      </c>
      <c r="AF94" s="27"/>
      <c r="AG94" s="31"/>
      <c r="AH94" s="31">
        <f t="shared" si="47"/>
        <v>0</v>
      </c>
      <c r="AI94" s="31">
        <f>P94+AH94</f>
        <v>615450</v>
      </c>
      <c r="AJ94" s="27"/>
      <c r="AK94" s="31"/>
      <c r="AL94" s="35"/>
      <c r="AM94" s="68"/>
      <c r="AN94" s="28"/>
    </row>
    <row r="95" spans="1:40" s="38" customFormat="1" ht="23.25" customHeight="1">
      <c r="A95" s="164"/>
      <c r="B95" s="28"/>
      <c r="C95" s="29"/>
      <c r="D95" s="30"/>
      <c r="E95" s="27"/>
      <c r="F95" s="27"/>
      <c r="G95" s="27"/>
      <c r="H95" s="27"/>
      <c r="I95" s="27"/>
      <c r="J95" s="28"/>
      <c r="K95" s="27"/>
      <c r="L95" s="27"/>
      <c r="M95" s="27"/>
      <c r="N95" s="31"/>
      <c r="O95" s="27"/>
      <c r="P95" s="31"/>
      <c r="Q95" s="66">
        <f>SUM(Q92:Q94)</f>
        <v>305.25</v>
      </c>
      <c r="R95" s="66">
        <f t="shared" ref="R95:R125" si="51">Q95*90%</f>
        <v>274.72500000000002</v>
      </c>
      <c r="S95" s="67">
        <v>31</v>
      </c>
      <c r="T95" s="28"/>
      <c r="U95" s="28"/>
      <c r="V95" s="32"/>
      <c r="W95" s="33"/>
      <c r="X95" s="27"/>
      <c r="Y95" s="27"/>
      <c r="Z95" s="27"/>
      <c r="AA95" s="27"/>
      <c r="AB95" s="27"/>
      <c r="AC95" s="34"/>
      <c r="AD95" s="31"/>
      <c r="AE95" s="31"/>
      <c r="AF95" s="27"/>
      <c r="AG95" s="31"/>
      <c r="AH95" s="31"/>
      <c r="AI95" s="31"/>
      <c r="AJ95" s="27"/>
      <c r="AK95" s="31"/>
      <c r="AL95" s="35"/>
      <c r="AM95" s="68"/>
      <c r="AN95" s="28"/>
    </row>
    <row r="96" spans="1:40" s="38" customFormat="1" ht="23.25" customHeight="1">
      <c r="A96" s="162">
        <v>64</v>
      </c>
      <c r="B96" s="28" t="s">
        <v>363</v>
      </c>
      <c r="C96" s="29">
        <v>3470700090313</v>
      </c>
      <c r="D96" s="30" t="s">
        <v>146</v>
      </c>
      <c r="E96" s="27" t="s">
        <v>43</v>
      </c>
      <c r="F96" s="27" t="s">
        <v>92</v>
      </c>
      <c r="G96" s="27"/>
      <c r="H96" s="27">
        <v>41</v>
      </c>
      <c r="I96" s="27">
        <v>4</v>
      </c>
      <c r="J96" s="28" t="s">
        <v>37</v>
      </c>
      <c r="K96" s="27">
        <v>12</v>
      </c>
      <c r="L96" s="27">
        <v>2</v>
      </c>
      <c r="M96" s="27">
        <v>16</v>
      </c>
      <c r="N96" s="31">
        <f>K96*400+L96*100+M96</f>
        <v>5016</v>
      </c>
      <c r="O96" s="27">
        <v>330</v>
      </c>
      <c r="P96" s="31">
        <f t="shared" si="43"/>
        <v>1655280</v>
      </c>
      <c r="Q96" s="66">
        <f t="shared" si="44"/>
        <v>165.52800000000002</v>
      </c>
      <c r="R96" s="66">
        <f t="shared" si="51"/>
        <v>148.97520000000003</v>
      </c>
      <c r="S96" s="67">
        <f>Q96-R96</f>
        <v>16.552799999999991</v>
      </c>
      <c r="T96" s="28"/>
      <c r="U96" s="28"/>
      <c r="V96" s="32"/>
      <c r="W96" s="33"/>
      <c r="X96" s="27"/>
      <c r="Y96" s="27"/>
      <c r="Z96" s="27"/>
      <c r="AA96" s="27"/>
      <c r="AB96" s="27"/>
      <c r="AC96" s="34">
        <f t="shared" si="45"/>
        <v>0</v>
      </c>
      <c r="AD96" s="31"/>
      <c r="AE96" s="31">
        <f t="shared" si="46"/>
        <v>0</v>
      </c>
      <c r="AF96" s="27"/>
      <c r="AG96" s="31"/>
      <c r="AH96" s="31">
        <f t="shared" si="47"/>
        <v>0</v>
      </c>
      <c r="AI96" s="31">
        <f>P96+AH96</f>
        <v>1655280</v>
      </c>
      <c r="AJ96" s="27"/>
      <c r="AK96" s="31"/>
      <c r="AL96" s="35"/>
      <c r="AM96" s="68"/>
      <c r="AN96" s="28"/>
    </row>
    <row r="97" spans="1:40" s="38" customFormat="1" ht="23.25" customHeight="1">
      <c r="A97" s="163"/>
      <c r="B97" s="28"/>
      <c r="C97" s="29"/>
      <c r="D97" s="30"/>
      <c r="E97" s="27"/>
      <c r="F97" s="27"/>
      <c r="G97" s="27"/>
      <c r="H97" s="27">
        <v>4</v>
      </c>
      <c r="I97" s="27">
        <v>9</v>
      </c>
      <c r="J97" s="28" t="s">
        <v>37</v>
      </c>
      <c r="K97" s="27">
        <v>9</v>
      </c>
      <c r="L97" s="27">
        <v>3</v>
      </c>
      <c r="M97" s="27">
        <v>7</v>
      </c>
      <c r="N97" s="31">
        <f>K97*400+L97*100+M97</f>
        <v>3907</v>
      </c>
      <c r="O97" s="27">
        <v>330</v>
      </c>
      <c r="P97" s="31">
        <f t="shared" si="43"/>
        <v>1289310</v>
      </c>
      <c r="Q97" s="66">
        <f t="shared" si="44"/>
        <v>128.93100000000001</v>
      </c>
      <c r="R97" s="66">
        <f t="shared" si="51"/>
        <v>116.03790000000001</v>
      </c>
      <c r="S97" s="67">
        <f>Q97-R97</f>
        <v>12.893100000000004</v>
      </c>
      <c r="T97" s="28"/>
      <c r="U97" s="28"/>
      <c r="V97" s="32"/>
      <c r="W97" s="33"/>
      <c r="X97" s="27"/>
      <c r="Y97" s="27"/>
      <c r="Z97" s="27"/>
      <c r="AA97" s="27"/>
      <c r="AB97" s="27"/>
      <c r="AC97" s="34">
        <f t="shared" si="45"/>
        <v>0</v>
      </c>
      <c r="AD97" s="31"/>
      <c r="AE97" s="31">
        <f t="shared" si="46"/>
        <v>0</v>
      </c>
      <c r="AF97" s="27"/>
      <c r="AG97" s="31"/>
      <c r="AH97" s="31">
        <f t="shared" si="47"/>
        <v>0</v>
      </c>
      <c r="AI97" s="31">
        <f>P97+AH97</f>
        <v>1289310</v>
      </c>
      <c r="AJ97" s="27"/>
      <c r="AK97" s="31"/>
      <c r="AL97" s="35"/>
      <c r="AM97" s="68"/>
      <c r="AN97" s="28"/>
    </row>
    <row r="98" spans="1:40" s="38" customFormat="1" ht="23.25" customHeight="1">
      <c r="A98" s="164"/>
      <c r="B98" s="28"/>
      <c r="C98" s="29"/>
      <c r="D98" s="30"/>
      <c r="E98" s="27"/>
      <c r="F98" s="27"/>
      <c r="G98" s="27"/>
      <c r="H98" s="27"/>
      <c r="I98" s="27"/>
      <c r="J98" s="28"/>
      <c r="K98" s="27"/>
      <c r="L98" s="27"/>
      <c r="M98" s="27"/>
      <c r="N98" s="31"/>
      <c r="O98" s="27"/>
      <c r="P98" s="31"/>
      <c r="Q98" s="66">
        <f>SUM(Q96:Q97)</f>
        <v>294.45900000000006</v>
      </c>
      <c r="R98" s="66">
        <f t="shared" si="51"/>
        <v>265.01310000000007</v>
      </c>
      <c r="S98" s="67">
        <v>30</v>
      </c>
      <c r="T98" s="28"/>
      <c r="U98" s="28"/>
      <c r="V98" s="32"/>
      <c r="W98" s="33"/>
      <c r="X98" s="27"/>
      <c r="Y98" s="27"/>
      <c r="Z98" s="27"/>
      <c r="AA98" s="27"/>
      <c r="AB98" s="27"/>
      <c r="AC98" s="34"/>
      <c r="AD98" s="31"/>
      <c r="AE98" s="31"/>
      <c r="AF98" s="27"/>
      <c r="AG98" s="31"/>
      <c r="AH98" s="31"/>
      <c r="AI98" s="31"/>
      <c r="AJ98" s="27"/>
      <c r="AK98" s="31"/>
      <c r="AL98" s="35"/>
      <c r="AM98" s="68"/>
      <c r="AN98" s="28"/>
    </row>
    <row r="99" spans="1:40" s="38" customFormat="1" ht="23.25" customHeight="1">
      <c r="A99" s="111">
        <v>65</v>
      </c>
      <c r="B99" s="28" t="s">
        <v>402</v>
      </c>
      <c r="C99" s="29">
        <v>3470700091425</v>
      </c>
      <c r="D99" s="30" t="s">
        <v>147</v>
      </c>
      <c r="E99" s="27" t="s">
        <v>43</v>
      </c>
      <c r="F99" s="27" t="s">
        <v>148</v>
      </c>
      <c r="G99" s="27"/>
      <c r="H99" s="27">
        <v>7</v>
      </c>
      <c r="I99" s="27">
        <v>4</v>
      </c>
      <c r="J99" s="28" t="s">
        <v>37</v>
      </c>
      <c r="K99" s="27">
        <v>6</v>
      </c>
      <c r="L99" s="27">
        <v>3</v>
      </c>
      <c r="M99" s="27">
        <v>68</v>
      </c>
      <c r="N99" s="31">
        <f>K99*400+L99*100+M99</f>
        <v>2768</v>
      </c>
      <c r="O99" s="27">
        <v>330</v>
      </c>
      <c r="P99" s="31">
        <f t="shared" si="43"/>
        <v>913440</v>
      </c>
      <c r="Q99" s="66">
        <f t="shared" si="44"/>
        <v>91.344000000000008</v>
      </c>
      <c r="R99" s="66">
        <f t="shared" si="51"/>
        <v>82.209600000000009</v>
      </c>
      <c r="S99" s="67">
        <f>Q99-R99</f>
        <v>9.1343999999999994</v>
      </c>
      <c r="T99" s="28"/>
      <c r="U99" s="28"/>
      <c r="V99" s="32"/>
      <c r="W99" s="33"/>
      <c r="X99" s="27"/>
      <c r="Y99" s="27"/>
      <c r="Z99" s="27"/>
      <c r="AA99" s="27"/>
      <c r="AB99" s="27"/>
      <c r="AC99" s="34">
        <f t="shared" si="45"/>
        <v>0</v>
      </c>
      <c r="AD99" s="31"/>
      <c r="AE99" s="31">
        <f t="shared" si="46"/>
        <v>0</v>
      </c>
      <c r="AF99" s="27"/>
      <c r="AG99" s="31"/>
      <c r="AH99" s="31">
        <f t="shared" si="47"/>
        <v>0</v>
      </c>
      <c r="AI99" s="31">
        <f>P99+AH99</f>
        <v>913440</v>
      </c>
      <c r="AJ99" s="27"/>
      <c r="AK99" s="31"/>
      <c r="AL99" s="35"/>
      <c r="AM99" s="68"/>
      <c r="AN99" s="28"/>
    </row>
    <row r="100" spans="1:40" s="38" customFormat="1" ht="23.25" customHeight="1">
      <c r="A100" s="111">
        <v>66</v>
      </c>
      <c r="B100" s="28" t="s">
        <v>403</v>
      </c>
      <c r="C100" s="29">
        <v>3470700094734</v>
      </c>
      <c r="D100" s="30" t="s">
        <v>149</v>
      </c>
      <c r="E100" s="27" t="s">
        <v>43</v>
      </c>
      <c r="F100" s="27" t="s">
        <v>92</v>
      </c>
      <c r="G100" s="27"/>
      <c r="H100" s="27">
        <v>40</v>
      </c>
      <c r="I100" s="27">
        <v>4</v>
      </c>
      <c r="J100" s="28" t="s">
        <v>37</v>
      </c>
      <c r="K100" s="27">
        <v>20</v>
      </c>
      <c r="L100" s="27">
        <v>3</v>
      </c>
      <c r="M100" s="27">
        <v>80</v>
      </c>
      <c r="N100" s="31">
        <f>K100*400+L100*100+M100</f>
        <v>8380</v>
      </c>
      <c r="O100" s="27">
        <v>330</v>
      </c>
      <c r="P100" s="31">
        <f t="shared" si="43"/>
        <v>2765400</v>
      </c>
      <c r="Q100" s="66">
        <f t="shared" si="44"/>
        <v>276.54000000000002</v>
      </c>
      <c r="R100" s="66">
        <f t="shared" si="51"/>
        <v>248.88600000000002</v>
      </c>
      <c r="S100" s="67">
        <f>Q100-R100</f>
        <v>27.653999999999996</v>
      </c>
      <c r="T100" s="28"/>
      <c r="U100" s="28"/>
      <c r="V100" s="32"/>
      <c r="W100" s="33"/>
      <c r="X100" s="27"/>
      <c r="Y100" s="27"/>
      <c r="Z100" s="27"/>
      <c r="AA100" s="27"/>
      <c r="AB100" s="27"/>
      <c r="AC100" s="34">
        <f t="shared" si="45"/>
        <v>0</v>
      </c>
      <c r="AD100" s="31"/>
      <c r="AE100" s="31">
        <f t="shared" si="46"/>
        <v>0</v>
      </c>
      <c r="AF100" s="27"/>
      <c r="AG100" s="31"/>
      <c r="AH100" s="31">
        <f t="shared" si="47"/>
        <v>0</v>
      </c>
      <c r="AI100" s="31">
        <f>P100+AH100</f>
        <v>2765400</v>
      </c>
      <c r="AJ100" s="27"/>
      <c r="AK100" s="31"/>
      <c r="AL100" s="35"/>
      <c r="AM100" s="68"/>
      <c r="AN100" s="28"/>
    </row>
    <row r="101" spans="1:40" s="38" customFormat="1" ht="23.25" customHeight="1">
      <c r="A101" s="111">
        <v>67</v>
      </c>
      <c r="B101" s="28" t="s">
        <v>401</v>
      </c>
      <c r="C101" s="29">
        <v>3470700093690</v>
      </c>
      <c r="D101" s="30" t="s">
        <v>131</v>
      </c>
      <c r="E101" s="27" t="s">
        <v>43</v>
      </c>
      <c r="F101" s="27">
        <v>3662</v>
      </c>
      <c r="G101" s="27"/>
      <c r="H101" s="27">
        <v>8</v>
      </c>
      <c r="I101" s="27">
        <v>9</v>
      </c>
      <c r="J101" s="28" t="s">
        <v>37</v>
      </c>
      <c r="K101" s="27">
        <v>38</v>
      </c>
      <c r="L101" s="27">
        <v>2</v>
      </c>
      <c r="M101" s="27">
        <v>22</v>
      </c>
      <c r="N101" s="31">
        <f>K101*400+L101*100+M101</f>
        <v>15422</v>
      </c>
      <c r="O101" s="27">
        <v>330</v>
      </c>
      <c r="P101" s="31">
        <f t="shared" si="43"/>
        <v>5089260</v>
      </c>
      <c r="Q101" s="66">
        <f t="shared" si="44"/>
        <v>508.92600000000004</v>
      </c>
      <c r="R101" s="66">
        <f t="shared" si="51"/>
        <v>458.03340000000003</v>
      </c>
      <c r="S101" s="67">
        <f>Q101-R101</f>
        <v>50.892600000000016</v>
      </c>
      <c r="T101" s="28"/>
      <c r="U101" s="28"/>
      <c r="V101" s="32"/>
      <c r="W101" s="33"/>
      <c r="X101" s="27"/>
      <c r="Y101" s="27"/>
      <c r="Z101" s="27"/>
      <c r="AA101" s="27"/>
      <c r="AB101" s="27"/>
      <c r="AC101" s="34">
        <f t="shared" si="45"/>
        <v>0</v>
      </c>
      <c r="AD101" s="31"/>
      <c r="AE101" s="31">
        <f t="shared" si="46"/>
        <v>0</v>
      </c>
      <c r="AF101" s="27"/>
      <c r="AG101" s="31"/>
      <c r="AH101" s="31">
        <f t="shared" si="47"/>
        <v>0</v>
      </c>
      <c r="AI101" s="31">
        <f>P101+AH101</f>
        <v>5089260</v>
      </c>
      <c r="AJ101" s="27"/>
      <c r="AK101" s="31"/>
      <c r="AL101" s="35"/>
      <c r="AM101" s="68"/>
      <c r="AN101" s="28"/>
    </row>
    <row r="102" spans="1:40" s="38" customFormat="1" ht="23.25" customHeight="1">
      <c r="A102" s="162">
        <v>68</v>
      </c>
      <c r="B102" s="28" t="s">
        <v>404</v>
      </c>
      <c r="C102" s="29">
        <v>3470700093126</v>
      </c>
      <c r="D102" s="30" t="s">
        <v>48</v>
      </c>
      <c r="E102" s="27" t="s">
        <v>43</v>
      </c>
      <c r="F102" s="27">
        <v>3663</v>
      </c>
      <c r="G102" s="27"/>
      <c r="H102" s="27">
        <v>16</v>
      </c>
      <c r="I102" s="27">
        <v>4</v>
      </c>
      <c r="J102" s="28" t="s">
        <v>37</v>
      </c>
      <c r="K102" s="27">
        <v>9</v>
      </c>
      <c r="L102" s="27">
        <v>1</v>
      </c>
      <c r="M102" s="27">
        <v>84</v>
      </c>
      <c r="N102" s="31">
        <f>K102*400+L102*100+M102</f>
        <v>3784</v>
      </c>
      <c r="O102" s="27">
        <v>330</v>
      </c>
      <c r="P102" s="31">
        <f t="shared" si="43"/>
        <v>1248720</v>
      </c>
      <c r="Q102" s="66">
        <f t="shared" si="44"/>
        <v>124.872</v>
      </c>
      <c r="R102" s="66">
        <f t="shared" si="51"/>
        <v>112.3848</v>
      </c>
      <c r="S102" s="67">
        <f>Q102-R102</f>
        <v>12.487200000000001</v>
      </c>
      <c r="T102" s="28"/>
      <c r="U102" s="28"/>
      <c r="V102" s="32"/>
      <c r="W102" s="33"/>
      <c r="X102" s="27"/>
      <c r="Y102" s="27"/>
      <c r="Z102" s="27"/>
      <c r="AA102" s="27"/>
      <c r="AB102" s="27"/>
      <c r="AC102" s="34">
        <f t="shared" si="45"/>
        <v>0</v>
      </c>
      <c r="AD102" s="31"/>
      <c r="AE102" s="31">
        <f t="shared" si="46"/>
        <v>0</v>
      </c>
      <c r="AF102" s="27"/>
      <c r="AG102" s="31"/>
      <c r="AH102" s="31">
        <f t="shared" si="47"/>
        <v>0</v>
      </c>
      <c r="AI102" s="31">
        <f>P102+AH102</f>
        <v>1248720</v>
      </c>
      <c r="AJ102" s="27"/>
      <c r="AK102" s="31"/>
      <c r="AL102" s="35"/>
      <c r="AM102" s="68"/>
      <c r="AN102" s="28"/>
    </row>
    <row r="103" spans="1:40" s="38" customFormat="1" ht="23.25" customHeight="1">
      <c r="A103" s="163"/>
      <c r="B103" s="28"/>
      <c r="C103" s="29"/>
      <c r="D103" s="30"/>
      <c r="E103" s="27"/>
      <c r="F103" s="27"/>
      <c r="G103" s="27"/>
      <c r="H103" s="27">
        <v>1</v>
      </c>
      <c r="I103" s="27">
        <v>9</v>
      </c>
      <c r="J103" s="28" t="s">
        <v>37</v>
      </c>
      <c r="K103" s="27">
        <v>3</v>
      </c>
      <c r="L103" s="27">
        <v>0</v>
      </c>
      <c r="M103" s="27">
        <v>62</v>
      </c>
      <c r="N103" s="31">
        <f>K103*400+L103*100+M103</f>
        <v>1262</v>
      </c>
      <c r="O103" s="27">
        <v>330</v>
      </c>
      <c r="P103" s="31">
        <f t="shared" si="43"/>
        <v>416460</v>
      </c>
      <c r="Q103" s="66">
        <f t="shared" si="44"/>
        <v>41.646000000000001</v>
      </c>
      <c r="R103" s="66">
        <f t="shared" si="51"/>
        <v>37.481400000000001</v>
      </c>
      <c r="S103" s="67">
        <f>Q103-R103</f>
        <v>4.1646000000000001</v>
      </c>
      <c r="T103" s="28"/>
      <c r="U103" s="28"/>
      <c r="V103" s="32"/>
      <c r="W103" s="33"/>
      <c r="X103" s="27"/>
      <c r="Y103" s="27"/>
      <c r="Z103" s="27"/>
      <c r="AA103" s="27"/>
      <c r="AB103" s="27"/>
      <c r="AC103" s="34">
        <f t="shared" si="45"/>
        <v>0</v>
      </c>
      <c r="AD103" s="31"/>
      <c r="AE103" s="31">
        <f t="shared" si="46"/>
        <v>0</v>
      </c>
      <c r="AF103" s="27"/>
      <c r="AG103" s="31"/>
      <c r="AH103" s="31">
        <f t="shared" si="47"/>
        <v>0</v>
      </c>
      <c r="AI103" s="31">
        <f>P103+AH103</f>
        <v>416460</v>
      </c>
      <c r="AJ103" s="27"/>
      <c r="AK103" s="31"/>
      <c r="AL103" s="35"/>
      <c r="AM103" s="68"/>
      <c r="AN103" s="28"/>
    </row>
    <row r="104" spans="1:40" s="38" customFormat="1" ht="23.25" customHeight="1">
      <c r="A104" s="164"/>
      <c r="B104" s="28"/>
      <c r="C104" s="29"/>
      <c r="D104" s="30"/>
      <c r="E104" s="27"/>
      <c r="F104" s="27"/>
      <c r="G104" s="27"/>
      <c r="H104" s="27"/>
      <c r="I104" s="27"/>
      <c r="J104" s="28"/>
      <c r="K104" s="27"/>
      <c r="L104" s="27"/>
      <c r="M104" s="27"/>
      <c r="N104" s="31"/>
      <c r="O104" s="27"/>
      <c r="P104" s="31"/>
      <c r="Q104" s="66">
        <f>SUM(Q102:Q103)</f>
        <v>166.518</v>
      </c>
      <c r="R104" s="66">
        <f t="shared" si="51"/>
        <v>149.86619999999999</v>
      </c>
      <c r="S104" s="67">
        <v>17</v>
      </c>
      <c r="T104" s="28"/>
      <c r="U104" s="28"/>
      <c r="V104" s="32"/>
      <c r="W104" s="33"/>
      <c r="X104" s="27"/>
      <c r="Y104" s="27"/>
      <c r="Z104" s="27"/>
      <c r="AA104" s="27"/>
      <c r="AB104" s="27"/>
      <c r="AC104" s="34"/>
      <c r="AD104" s="31"/>
      <c r="AE104" s="31"/>
      <c r="AF104" s="27"/>
      <c r="AG104" s="31"/>
      <c r="AH104" s="31"/>
      <c r="AI104" s="31"/>
      <c r="AJ104" s="27"/>
      <c r="AK104" s="31"/>
      <c r="AL104" s="35"/>
      <c r="AM104" s="68"/>
      <c r="AN104" s="28"/>
    </row>
    <row r="105" spans="1:40" s="38" customFormat="1" ht="23.25" customHeight="1">
      <c r="A105" s="111">
        <v>69</v>
      </c>
      <c r="B105" s="28" t="s">
        <v>150</v>
      </c>
      <c r="C105" s="29">
        <v>3470700095625</v>
      </c>
      <c r="D105" s="30" t="s">
        <v>142</v>
      </c>
      <c r="E105" s="27" t="s">
        <v>43</v>
      </c>
      <c r="F105" s="27">
        <v>1013</v>
      </c>
      <c r="G105" s="27"/>
      <c r="H105" s="27">
        <v>37</v>
      </c>
      <c r="I105" s="27">
        <v>4</v>
      </c>
      <c r="J105" s="28" t="s">
        <v>37</v>
      </c>
      <c r="K105" s="27">
        <v>5</v>
      </c>
      <c r="L105" s="27">
        <v>3</v>
      </c>
      <c r="M105" s="27">
        <v>81</v>
      </c>
      <c r="N105" s="31">
        <f>K105*400+L105*100+M105</f>
        <v>2381</v>
      </c>
      <c r="O105" s="27">
        <v>330</v>
      </c>
      <c r="P105" s="31">
        <f t="shared" si="43"/>
        <v>785730</v>
      </c>
      <c r="Q105" s="66">
        <f t="shared" si="44"/>
        <v>78.573000000000008</v>
      </c>
      <c r="R105" s="66">
        <f t="shared" si="51"/>
        <v>70.715700000000012</v>
      </c>
      <c r="S105" s="67">
        <f>Q105-R105</f>
        <v>7.8572999999999951</v>
      </c>
      <c r="T105" s="28"/>
      <c r="U105" s="28"/>
      <c r="V105" s="32"/>
      <c r="W105" s="33"/>
      <c r="X105" s="27"/>
      <c r="Y105" s="27"/>
      <c r="Z105" s="27"/>
      <c r="AA105" s="27"/>
      <c r="AB105" s="27"/>
      <c r="AC105" s="34">
        <f t="shared" si="45"/>
        <v>0</v>
      </c>
      <c r="AD105" s="31"/>
      <c r="AE105" s="31">
        <f t="shared" si="46"/>
        <v>0</v>
      </c>
      <c r="AF105" s="27"/>
      <c r="AG105" s="31"/>
      <c r="AH105" s="31">
        <f t="shared" si="47"/>
        <v>0</v>
      </c>
      <c r="AI105" s="31">
        <f>P105+AH105</f>
        <v>785730</v>
      </c>
      <c r="AJ105" s="27"/>
      <c r="AK105" s="31"/>
      <c r="AL105" s="35"/>
      <c r="AM105" s="68"/>
      <c r="AN105" s="28"/>
    </row>
    <row r="106" spans="1:40" s="38" customFormat="1" ht="23.25" customHeight="1">
      <c r="A106" s="111">
        <v>70</v>
      </c>
      <c r="B106" s="28" t="s">
        <v>151</v>
      </c>
      <c r="C106" s="29">
        <v>3470700094459</v>
      </c>
      <c r="D106" s="30" t="s">
        <v>87</v>
      </c>
      <c r="E106" s="27" t="s">
        <v>43</v>
      </c>
      <c r="F106" s="27" t="s">
        <v>92</v>
      </c>
      <c r="G106" s="27"/>
      <c r="H106" s="27">
        <v>10</v>
      </c>
      <c r="I106" s="27">
        <v>4</v>
      </c>
      <c r="J106" s="28" t="s">
        <v>37</v>
      </c>
      <c r="K106" s="27">
        <v>7</v>
      </c>
      <c r="L106" s="27">
        <v>2</v>
      </c>
      <c r="M106" s="27">
        <v>46</v>
      </c>
      <c r="N106" s="31">
        <f>K106*400+L106*100+M106</f>
        <v>3046</v>
      </c>
      <c r="O106" s="27">
        <v>330</v>
      </c>
      <c r="P106" s="31">
        <f t="shared" si="43"/>
        <v>1005180</v>
      </c>
      <c r="Q106" s="66">
        <f t="shared" si="44"/>
        <v>100.518</v>
      </c>
      <c r="R106" s="66">
        <f t="shared" si="51"/>
        <v>90.466200000000001</v>
      </c>
      <c r="S106" s="67">
        <f>Q106-R106</f>
        <v>10.0518</v>
      </c>
      <c r="T106" s="28"/>
      <c r="U106" s="28"/>
      <c r="V106" s="32"/>
      <c r="W106" s="33"/>
      <c r="X106" s="27"/>
      <c r="Y106" s="27"/>
      <c r="Z106" s="27"/>
      <c r="AA106" s="27"/>
      <c r="AB106" s="27"/>
      <c r="AC106" s="34">
        <f t="shared" si="45"/>
        <v>0</v>
      </c>
      <c r="AD106" s="31"/>
      <c r="AE106" s="31">
        <f t="shared" si="46"/>
        <v>0</v>
      </c>
      <c r="AF106" s="27"/>
      <c r="AG106" s="31"/>
      <c r="AH106" s="31">
        <f t="shared" si="47"/>
        <v>0</v>
      </c>
      <c r="AI106" s="31">
        <f>P106+AH106</f>
        <v>1005180</v>
      </c>
      <c r="AJ106" s="27"/>
      <c r="AK106" s="31"/>
      <c r="AL106" s="35"/>
      <c r="AM106" s="68"/>
      <c r="AN106" s="28"/>
    </row>
    <row r="107" spans="1:40" s="38" customFormat="1" ht="23.25" customHeight="1">
      <c r="A107" s="111">
        <v>71</v>
      </c>
      <c r="B107" s="28" t="s">
        <v>152</v>
      </c>
      <c r="C107" s="29">
        <v>3470700092651</v>
      </c>
      <c r="D107" s="30" t="s">
        <v>107</v>
      </c>
      <c r="E107" s="27" t="s">
        <v>43</v>
      </c>
      <c r="F107" s="27" t="s">
        <v>92</v>
      </c>
      <c r="G107" s="27"/>
      <c r="H107" s="27">
        <v>13</v>
      </c>
      <c r="I107" s="27">
        <v>5</v>
      </c>
      <c r="J107" s="28" t="s">
        <v>37</v>
      </c>
      <c r="K107" s="27">
        <v>2</v>
      </c>
      <c r="L107" s="27">
        <v>3</v>
      </c>
      <c r="M107" s="27">
        <v>93</v>
      </c>
      <c r="N107" s="31">
        <f>K107*400+L107*100+M107</f>
        <v>1193</v>
      </c>
      <c r="O107" s="27">
        <v>350</v>
      </c>
      <c r="P107" s="31">
        <f t="shared" si="43"/>
        <v>417550</v>
      </c>
      <c r="Q107" s="66">
        <f t="shared" si="44"/>
        <v>41.755000000000003</v>
      </c>
      <c r="R107" s="66">
        <f t="shared" si="51"/>
        <v>37.579500000000003</v>
      </c>
      <c r="S107" s="67">
        <f>Q107-R107</f>
        <v>4.1754999999999995</v>
      </c>
      <c r="T107" s="28"/>
      <c r="U107" s="28"/>
      <c r="V107" s="32"/>
      <c r="W107" s="33"/>
      <c r="X107" s="27"/>
      <c r="Y107" s="27"/>
      <c r="Z107" s="27"/>
      <c r="AA107" s="27"/>
      <c r="AB107" s="27"/>
      <c r="AC107" s="34">
        <f t="shared" si="45"/>
        <v>0</v>
      </c>
      <c r="AD107" s="31"/>
      <c r="AE107" s="31">
        <f t="shared" si="46"/>
        <v>0</v>
      </c>
      <c r="AF107" s="27"/>
      <c r="AG107" s="31"/>
      <c r="AH107" s="31">
        <f t="shared" si="47"/>
        <v>0</v>
      </c>
      <c r="AI107" s="31">
        <f>P107+AH107</f>
        <v>417550</v>
      </c>
      <c r="AJ107" s="27"/>
      <c r="AK107" s="31"/>
      <c r="AL107" s="35"/>
      <c r="AM107" s="68"/>
      <c r="AN107" s="28"/>
    </row>
    <row r="108" spans="1:40" s="38" customFormat="1" ht="23.25" customHeight="1">
      <c r="A108" s="162">
        <v>72</v>
      </c>
      <c r="B108" s="28" t="s">
        <v>153</v>
      </c>
      <c r="C108" s="29">
        <v>3470700091735</v>
      </c>
      <c r="D108" s="30" t="s">
        <v>154</v>
      </c>
      <c r="E108" s="27" t="s">
        <v>43</v>
      </c>
      <c r="F108" s="27">
        <v>3676</v>
      </c>
      <c r="G108" s="27"/>
      <c r="H108" s="27">
        <v>13</v>
      </c>
      <c r="I108" s="27">
        <v>9</v>
      </c>
      <c r="J108" s="28" t="s">
        <v>37</v>
      </c>
      <c r="K108" s="27">
        <v>5</v>
      </c>
      <c r="L108" s="27">
        <v>0</v>
      </c>
      <c r="M108" s="27">
        <v>0</v>
      </c>
      <c r="N108" s="31">
        <f>K108*400+L108*100+M108</f>
        <v>2000</v>
      </c>
      <c r="O108" s="27">
        <v>330</v>
      </c>
      <c r="P108" s="31">
        <f t="shared" si="43"/>
        <v>660000</v>
      </c>
      <c r="Q108" s="66">
        <f t="shared" si="44"/>
        <v>66</v>
      </c>
      <c r="R108" s="66">
        <f t="shared" si="51"/>
        <v>59.4</v>
      </c>
      <c r="S108" s="67">
        <f>Q108-R108</f>
        <v>6.6000000000000014</v>
      </c>
      <c r="T108" s="28"/>
      <c r="U108" s="28"/>
      <c r="V108" s="32"/>
      <c r="W108" s="33"/>
      <c r="X108" s="27"/>
      <c r="Y108" s="27"/>
      <c r="Z108" s="27"/>
      <c r="AA108" s="27"/>
      <c r="AB108" s="27"/>
      <c r="AC108" s="34">
        <f t="shared" si="45"/>
        <v>0</v>
      </c>
      <c r="AD108" s="31"/>
      <c r="AE108" s="31">
        <f t="shared" si="46"/>
        <v>0</v>
      </c>
      <c r="AF108" s="27"/>
      <c r="AG108" s="31"/>
      <c r="AH108" s="31">
        <f t="shared" si="47"/>
        <v>0</v>
      </c>
      <c r="AI108" s="31">
        <f>P108+AH108</f>
        <v>660000</v>
      </c>
      <c r="AJ108" s="27"/>
      <c r="AK108" s="31"/>
      <c r="AL108" s="35"/>
      <c r="AM108" s="68"/>
      <c r="AN108" s="28"/>
    </row>
    <row r="109" spans="1:40" s="38" customFormat="1" ht="23.25" customHeight="1">
      <c r="A109" s="163"/>
      <c r="B109" s="28"/>
      <c r="C109" s="29"/>
      <c r="D109" s="30"/>
      <c r="E109" s="27"/>
      <c r="F109" s="27"/>
      <c r="G109" s="27"/>
      <c r="H109" s="27">
        <v>14</v>
      </c>
      <c r="I109" s="27">
        <v>9</v>
      </c>
      <c r="J109" s="28" t="s">
        <v>37</v>
      </c>
      <c r="K109" s="27">
        <v>5</v>
      </c>
      <c r="L109" s="27">
        <v>0</v>
      </c>
      <c r="M109" s="27">
        <v>0</v>
      </c>
      <c r="N109" s="31">
        <f>K109*400+L109*100+M109</f>
        <v>2000</v>
      </c>
      <c r="O109" s="27">
        <v>330</v>
      </c>
      <c r="P109" s="31">
        <f t="shared" si="43"/>
        <v>660000</v>
      </c>
      <c r="Q109" s="66">
        <f t="shared" si="44"/>
        <v>66</v>
      </c>
      <c r="R109" s="66">
        <f t="shared" si="51"/>
        <v>59.4</v>
      </c>
      <c r="S109" s="67">
        <f>Q109-R109</f>
        <v>6.6000000000000014</v>
      </c>
      <c r="T109" s="28"/>
      <c r="U109" s="28"/>
      <c r="V109" s="32"/>
      <c r="W109" s="33"/>
      <c r="X109" s="27"/>
      <c r="Y109" s="27"/>
      <c r="Z109" s="27"/>
      <c r="AA109" s="27"/>
      <c r="AB109" s="27"/>
      <c r="AC109" s="34">
        <f t="shared" si="45"/>
        <v>0</v>
      </c>
      <c r="AD109" s="31"/>
      <c r="AE109" s="31">
        <f t="shared" si="46"/>
        <v>0</v>
      </c>
      <c r="AF109" s="27"/>
      <c r="AG109" s="31"/>
      <c r="AH109" s="31">
        <f t="shared" si="47"/>
        <v>0</v>
      </c>
      <c r="AI109" s="31">
        <f>P109+AH109</f>
        <v>660000</v>
      </c>
      <c r="AJ109" s="27"/>
      <c r="AK109" s="31"/>
      <c r="AL109" s="35"/>
      <c r="AM109" s="68"/>
      <c r="AN109" s="28"/>
    </row>
    <row r="110" spans="1:40" s="38" customFormat="1" ht="23.25" customHeight="1">
      <c r="A110" s="164"/>
      <c r="B110" s="28"/>
      <c r="C110" s="29"/>
      <c r="D110" s="30"/>
      <c r="E110" s="27"/>
      <c r="F110" s="27"/>
      <c r="G110" s="27"/>
      <c r="H110" s="27"/>
      <c r="I110" s="27"/>
      <c r="J110" s="28"/>
      <c r="K110" s="27"/>
      <c r="L110" s="27"/>
      <c r="M110" s="27"/>
      <c r="N110" s="31"/>
      <c r="O110" s="27"/>
      <c r="P110" s="31"/>
      <c r="Q110" s="66">
        <f>SUM(Q108:Q109)</f>
        <v>132</v>
      </c>
      <c r="R110" s="66">
        <f t="shared" si="51"/>
        <v>118.8</v>
      </c>
      <c r="S110" s="67">
        <v>13</v>
      </c>
      <c r="T110" s="28"/>
      <c r="U110" s="28"/>
      <c r="V110" s="32"/>
      <c r="W110" s="33"/>
      <c r="X110" s="27"/>
      <c r="Y110" s="27"/>
      <c r="Z110" s="27"/>
      <c r="AA110" s="27"/>
      <c r="AB110" s="27"/>
      <c r="AC110" s="34"/>
      <c r="AD110" s="31"/>
      <c r="AE110" s="31"/>
      <c r="AF110" s="27"/>
      <c r="AG110" s="31"/>
      <c r="AH110" s="31"/>
      <c r="AI110" s="31"/>
      <c r="AJ110" s="27"/>
      <c r="AK110" s="31"/>
      <c r="AL110" s="35"/>
      <c r="AM110" s="68"/>
      <c r="AN110" s="28"/>
    </row>
    <row r="111" spans="1:40" s="38" customFormat="1" ht="23.25" customHeight="1">
      <c r="A111" s="111">
        <v>73</v>
      </c>
      <c r="B111" s="28" t="s">
        <v>155</v>
      </c>
      <c r="C111" s="29">
        <v>3470700101455</v>
      </c>
      <c r="D111" s="30" t="s">
        <v>156</v>
      </c>
      <c r="E111" s="27" t="s">
        <v>43</v>
      </c>
      <c r="F111" s="27" t="s">
        <v>134</v>
      </c>
      <c r="G111" s="27"/>
      <c r="H111" s="27">
        <v>35</v>
      </c>
      <c r="I111" s="27">
        <v>7</v>
      </c>
      <c r="J111" s="28" t="s">
        <v>37</v>
      </c>
      <c r="K111" s="27">
        <v>7</v>
      </c>
      <c r="L111" s="27">
        <v>0</v>
      </c>
      <c r="M111" s="27">
        <v>4</v>
      </c>
      <c r="N111" s="31">
        <f t="shared" ref="N111:N120" si="52">K111*400+L111*100+M111</f>
        <v>2804</v>
      </c>
      <c r="O111" s="27">
        <v>330</v>
      </c>
      <c r="P111" s="31">
        <f t="shared" si="43"/>
        <v>925320</v>
      </c>
      <c r="Q111" s="66">
        <f t="shared" si="44"/>
        <v>92.532000000000011</v>
      </c>
      <c r="R111" s="66">
        <f t="shared" si="51"/>
        <v>83.278800000000018</v>
      </c>
      <c r="S111" s="67">
        <f t="shared" ref="S111:S120" si="53">Q111-R111</f>
        <v>9.2531999999999925</v>
      </c>
      <c r="T111" s="28"/>
      <c r="U111" s="28"/>
      <c r="V111" s="32"/>
      <c r="W111" s="33"/>
      <c r="X111" s="27"/>
      <c r="Y111" s="27"/>
      <c r="Z111" s="27"/>
      <c r="AA111" s="27"/>
      <c r="AB111" s="27"/>
      <c r="AC111" s="34">
        <f t="shared" si="45"/>
        <v>0</v>
      </c>
      <c r="AD111" s="31"/>
      <c r="AE111" s="31">
        <f t="shared" si="46"/>
        <v>0</v>
      </c>
      <c r="AF111" s="27"/>
      <c r="AG111" s="31"/>
      <c r="AH111" s="31">
        <f t="shared" si="47"/>
        <v>0</v>
      </c>
      <c r="AI111" s="31">
        <f t="shared" ref="AI111:AI120" si="54">P111+AH111</f>
        <v>925320</v>
      </c>
      <c r="AJ111" s="27"/>
      <c r="AK111" s="31"/>
      <c r="AL111" s="35"/>
      <c r="AM111" s="68"/>
      <c r="AN111" s="28"/>
    </row>
    <row r="112" spans="1:40" s="38" customFormat="1" ht="23.25" customHeight="1">
      <c r="A112" s="111">
        <v>74</v>
      </c>
      <c r="B112" s="28" t="s">
        <v>157</v>
      </c>
      <c r="C112" s="29">
        <v>3470700101480</v>
      </c>
      <c r="D112" s="30" t="s">
        <v>158</v>
      </c>
      <c r="E112" s="27" t="s">
        <v>43</v>
      </c>
      <c r="F112" s="27" t="s">
        <v>134</v>
      </c>
      <c r="G112" s="27"/>
      <c r="H112" s="27">
        <v>37</v>
      </c>
      <c r="I112" s="27">
        <v>7</v>
      </c>
      <c r="J112" s="28" t="s">
        <v>37</v>
      </c>
      <c r="K112" s="27">
        <v>10</v>
      </c>
      <c r="L112" s="27">
        <v>0</v>
      </c>
      <c r="M112" s="27">
        <v>57</v>
      </c>
      <c r="N112" s="31">
        <f t="shared" si="52"/>
        <v>4057</v>
      </c>
      <c r="O112" s="27">
        <v>330</v>
      </c>
      <c r="P112" s="31">
        <f t="shared" si="43"/>
        <v>1338810</v>
      </c>
      <c r="Q112" s="66">
        <f t="shared" si="44"/>
        <v>133.881</v>
      </c>
      <c r="R112" s="66">
        <f t="shared" si="51"/>
        <v>120.49290000000001</v>
      </c>
      <c r="S112" s="67">
        <f t="shared" si="53"/>
        <v>13.388099999999994</v>
      </c>
      <c r="T112" s="28"/>
      <c r="U112" s="28"/>
      <c r="V112" s="32"/>
      <c r="W112" s="33"/>
      <c r="X112" s="27"/>
      <c r="Y112" s="27"/>
      <c r="Z112" s="27"/>
      <c r="AA112" s="27"/>
      <c r="AB112" s="27"/>
      <c r="AC112" s="34">
        <f t="shared" si="45"/>
        <v>0</v>
      </c>
      <c r="AD112" s="31"/>
      <c r="AE112" s="31">
        <f t="shared" si="46"/>
        <v>0</v>
      </c>
      <c r="AF112" s="27"/>
      <c r="AG112" s="31"/>
      <c r="AH112" s="31">
        <f t="shared" si="47"/>
        <v>0</v>
      </c>
      <c r="AI112" s="31">
        <f t="shared" si="54"/>
        <v>1338810</v>
      </c>
      <c r="AJ112" s="27"/>
      <c r="AK112" s="31"/>
      <c r="AL112" s="35"/>
      <c r="AM112" s="68"/>
      <c r="AN112" s="28"/>
    </row>
    <row r="113" spans="1:40" s="38" customFormat="1" ht="23.25" customHeight="1">
      <c r="A113" s="111">
        <v>75</v>
      </c>
      <c r="B113" s="28" t="s">
        <v>159</v>
      </c>
      <c r="C113" s="29">
        <v>3470700085778</v>
      </c>
      <c r="D113" s="30" t="s">
        <v>160</v>
      </c>
      <c r="E113" s="27" t="s">
        <v>43</v>
      </c>
      <c r="F113" s="27">
        <v>3986</v>
      </c>
      <c r="G113" s="27"/>
      <c r="H113" s="27">
        <v>1</v>
      </c>
      <c r="I113" s="27">
        <v>4</v>
      </c>
      <c r="J113" s="28" t="s">
        <v>37</v>
      </c>
      <c r="K113" s="27">
        <v>24</v>
      </c>
      <c r="L113" s="27">
        <v>1</v>
      </c>
      <c r="M113" s="27">
        <v>57</v>
      </c>
      <c r="N113" s="31">
        <f t="shared" si="52"/>
        <v>9757</v>
      </c>
      <c r="O113" s="27">
        <v>330</v>
      </c>
      <c r="P113" s="31">
        <f t="shared" si="43"/>
        <v>3219810</v>
      </c>
      <c r="Q113" s="66">
        <f t="shared" si="44"/>
        <v>321.98099999999999</v>
      </c>
      <c r="R113" s="66">
        <f t="shared" si="51"/>
        <v>289.78289999999998</v>
      </c>
      <c r="S113" s="67">
        <v>32</v>
      </c>
      <c r="T113" s="28"/>
      <c r="U113" s="28"/>
      <c r="V113" s="32"/>
      <c r="W113" s="33"/>
      <c r="X113" s="27"/>
      <c r="Y113" s="27"/>
      <c r="Z113" s="27"/>
      <c r="AA113" s="27"/>
      <c r="AB113" s="27"/>
      <c r="AC113" s="34">
        <f t="shared" si="45"/>
        <v>0</v>
      </c>
      <c r="AD113" s="31"/>
      <c r="AE113" s="31">
        <f t="shared" si="46"/>
        <v>0</v>
      </c>
      <c r="AF113" s="27"/>
      <c r="AG113" s="31"/>
      <c r="AH113" s="31">
        <f t="shared" si="47"/>
        <v>0</v>
      </c>
      <c r="AI113" s="31">
        <f t="shared" si="54"/>
        <v>3219810</v>
      </c>
      <c r="AJ113" s="27"/>
      <c r="AK113" s="31"/>
      <c r="AL113" s="35"/>
      <c r="AM113" s="68"/>
      <c r="AN113" s="28" t="s">
        <v>341</v>
      </c>
    </row>
    <row r="114" spans="1:40" s="38" customFormat="1" ht="23.25" customHeight="1">
      <c r="A114" s="111">
        <v>76</v>
      </c>
      <c r="B114" s="28" t="s">
        <v>161</v>
      </c>
      <c r="C114" s="29">
        <v>3470700101463</v>
      </c>
      <c r="D114" s="30" t="s">
        <v>162</v>
      </c>
      <c r="E114" s="27" t="s">
        <v>43</v>
      </c>
      <c r="F114" s="27" t="s">
        <v>134</v>
      </c>
      <c r="G114" s="27"/>
      <c r="H114" s="27">
        <v>38</v>
      </c>
      <c r="I114" s="27">
        <v>7</v>
      </c>
      <c r="J114" s="28" t="s">
        <v>37</v>
      </c>
      <c r="K114" s="27">
        <v>29</v>
      </c>
      <c r="L114" s="27">
        <v>1</v>
      </c>
      <c r="M114" s="27">
        <v>25</v>
      </c>
      <c r="N114" s="31">
        <f t="shared" si="52"/>
        <v>11725</v>
      </c>
      <c r="O114" s="27">
        <v>330</v>
      </c>
      <c r="P114" s="31">
        <f t="shared" si="43"/>
        <v>3869250</v>
      </c>
      <c r="Q114" s="66">
        <f t="shared" si="44"/>
        <v>386.92500000000001</v>
      </c>
      <c r="R114" s="66">
        <f t="shared" si="51"/>
        <v>348.23250000000002</v>
      </c>
      <c r="S114" s="67">
        <f t="shared" si="53"/>
        <v>38.692499999999995</v>
      </c>
      <c r="T114" s="28"/>
      <c r="U114" s="28"/>
      <c r="V114" s="32"/>
      <c r="W114" s="33"/>
      <c r="X114" s="27"/>
      <c r="Y114" s="27"/>
      <c r="Z114" s="27"/>
      <c r="AA114" s="27"/>
      <c r="AB114" s="27"/>
      <c r="AC114" s="34">
        <f t="shared" si="45"/>
        <v>0</v>
      </c>
      <c r="AD114" s="31"/>
      <c r="AE114" s="31">
        <f t="shared" si="46"/>
        <v>0</v>
      </c>
      <c r="AF114" s="27"/>
      <c r="AG114" s="31"/>
      <c r="AH114" s="31">
        <f t="shared" si="47"/>
        <v>0</v>
      </c>
      <c r="AI114" s="31">
        <f t="shared" si="54"/>
        <v>3869250</v>
      </c>
      <c r="AJ114" s="27"/>
      <c r="AK114" s="31"/>
      <c r="AL114" s="35"/>
      <c r="AM114" s="68"/>
      <c r="AN114" s="28"/>
    </row>
    <row r="115" spans="1:40" s="38" customFormat="1" ht="23.25" customHeight="1">
      <c r="A115" s="111">
        <v>77</v>
      </c>
      <c r="B115" s="28" t="s">
        <v>167</v>
      </c>
      <c r="C115" s="29">
        <v>3470700099949</v>
      </c>
      <c r="D115" s="30" t="s">
        <v>163</v>
      </c>
      <c r="E115" s="27" t="s">
        <v>43</v>
      </c>
      <c r="F115" s="27" t="s">
        <v>134</v>
      </c>
      <c r="G115" s="27"/>
      <c r="H115" s="27">
        <v>7</v>
      </c>
      <c r="I115" s="27">
        <v>9</v>
      </c>
      <c r="J115" s="28" t="s">
        <v>37</v>
      </c>
      <c r="K115" s="27">
        <v>41</v>
      </c>
      <c r="L115" s="27">
        <v>2</v>
      </c>
      <c r="M115" s="27">
        <v>42</v>
      </c>
      <c r="N115" s="31">
        <f t="shared" si="52"/>
        <v>16642</v>
      </c>
      <c r="O115" s="27">
        <v>330</v>
      </c>
      <c r="P115" s="31">
        <f t="shared" si="43"/>
        <v>5491860</v>
      </c>
      <c r="Q115" s="66">
        <f t="shared" si="44"/>
        <v>549.18600000000004</v>
      </c>
      <c r="R115" s="66">
        <f t="shared" si="51"/>
        <v>494.26740000000007</v>
      </c>
      <c r="S115" s="67">
        <f t="shared" si="53"/>
        <v>54.918599999999969</v>
      </c>
      <c r="T115" s="28"/>
      <c r="U115" s="28"/>
      <c r="V115" s="32"/>
      <c r="W115" s="33"/>
      <c r="X115" s="27"/>
      <c r="Y115" s="27"/>
      <c r="Z115" s="27"/>
      <c r="AA115" s="27"/>
      <c r="AB115" s="27"/>
      <c r="AC115" s="34">
        <f t="shared" si="45"/>
        <v>0</v>
      </c>
      <c r="AD115" s="31"/>
      <c r="AE115" s="31">
        <f t="shared" si="46"/>
        <v>0</v>
      </c>
      <c r="AF115" s="27"/>
      <c r="AG115" s="31"/>
      <c r="AH115" s="31">
        <f t="shared" si="47"/>
        <v>0</v>
      </c>
      <c r="AI115" s="31">
        <f t="shared" si="54"/>
        <v>5491860</v>
      </c>
      <c r="AJ115" s="27"/>
      <c r="AK115" s="31"/>
      <c r="AL115" s="35"/>
      <c r="AM115" s="68"/>
      <c r="AN115" s="28"/>
    </row>
    <row r="116" spans="1:40" s="38" customFormat="1" ht="23.25" customHeight="1">
      <c r="A116" s="111">
        <v>78</v>
      </c>
      <c r="B116" s="28" t="s">
        <v>164</v>
      </c>
      <c r="C116" s="29">
        <v>347070009893</v>
      </c>
      <c r="D116" s="30" t="s">
        <v>138</v>
      </c>
      <c r="E116" s="27" t="s">
        <v>43</v>
      </c>
      <c r="F116" s="27">
        <v>3653</v>
      </c>
      <c r="G116" s="27"/>
      <c r="H116" s="27">
        <v>5</v>
      </c>
      <c r="I116" s="27">
        <v>9</v>
      </c>
      <c r="J116" s="28" t="s">
        <v>37</v>
      </c>
      <c r="K116" s="27">
        <v>16</v>
      </c>
      <c r="L116" s="27">
        <v>0</v>
      </c>
      <c r="M116" s="27">
        <v>14</v>
      </c>
      <c r="N116" s="31">
        <f t="shared" si="52"/>
        <v>6414</v>
      </c>
      <c r="O116" s="27">
        <v>330</v>
      </c>
      <c r="P116" s="31">
        <f t="shared" si="43"/>
        <v>2116620</v>
      </c>
      <c r="Q116" s="66">
        <f t="shared" si="44"/>
        <v>211.66200000000001</v>
      </c>
      <c r="R116" s="66">
        <f t="shared" si="51"/>
        <v>190.4958</v>
      </c>
      <c r="S116" s="67">
        <f t="shared" si="53"/>
        <v>21.166200000000003</v>
      </c>
      <c r="T116" s="28"/>
      <c r="U116" s="28"/>
      <c r="V116" s="32"/>
      <c r="W116" s="33"/>
      <c r="X116" s="27"/>
      <c r="Y116" s="27"/>
      <c r="Z116" s="27"/>
      <c r="AA116" s="27"/>
      <c r="AB116" s="27"/>
      <c r="AC116" s="34">
        <f t="shared" si="45"/>
        <v>0</v>
      </c>
      <c r="AD116" s="31"/>
      <c r="AE116" s="31">
        <f t="shared" si="46"/>
        <v>0</v>
      </c>
      <c r="AF116" s="27"/>
      <c r="AG116" s="31"/>
      <c r="AH116" s="31">
        <f t="shared" si="47"/>
        <v>0</v>
      </c>
      <c r="AI116" s="31">
        <f t="shared" si="54"/>
        <v>2116620</v>
      </c>
      <c r="AJ116" s="27"/>
      <c r="AK116" s="31"/>
      <c r="AL116" s="35"/>
      <c r="AM116" s="68"/>
      <c r="AN116" s="28"/>
    </row>
    <row r="117" spans="1:40" s="38" customFormat="1" ht="23.25" customHeight="1">
      <c r="A117" s="111">
        <v>79</v>
      </c>
      <c r="B117" s="28" t="s">
        <v>165</v>
      </c>
      <c r="C117" s="29">
        <v>3470700100378</v>
      </c>
      <c r="D117" s="30" t="s">
        <v>52</v>
      </c>
      <c r="E117" s="27" t="s">
        <v>43</v>
      </c>
      <c r="F117" s="27">
        <v>3653</v>
      </c>
      <c r="G117" s="27"/>
      <c r="H117" s="27">
        <v>4</v>
      </c>
      <c r="I117" s="27">
        <v>9</v>
      </c>
      <c r="J117" s="28" t="s">
        <v>37</v>
      </c>
      <c r="K117" s="27">
        <v>19</v>
      </c>
      <c r="L117" s="27">
        <v>3</v>
      </c>
      <c r="M117" s="27">
        <v>85</v>
      </c>
      <c r="N117" s="31">
        <f t="shared" si="52"/>
        <v>7985</v>
      </c>
      <c r="O117" s="27">
        <v>330</v>
      </c>
      <c r="P117" s="31">
        <f t="shared" si="43"/>
        <v>2635050</v>
      </c>
      <c r="Q117" s="66">
        <f t="shared" si="44"/>
        <v>263.505</v>
      </c>
      <c r="R117" s="66">
        <f t="shared" si="51"/>
        <v>237.15450000000001</v>
      </c>
      <c r="S117" s="67">
        <v>27</v>
      </c>
      <c r="T117" s="28"/>
      <c r="U117" s="28"/>
      <c r="V117" s="32"/>
      <c r="W117" s="33"/>
      <c r="X117" s="27"/>
      <c r="Y117" s="27"/>
      <c r="Z117" s="27"/>
      <c r="AA117" s="27"/>
      <c r="AB117" s="27"/>
      <c r="AC117" s="34">
        <f t="shared" si="45"/>
        <v>0</v>
      </c>
      <c r="AD117" s="31"/>
      <c r="AE117" s="31">
        <f t="shared" si="46"/>
        <v>0</v>
      </c>
      <c r="AF117" s="27"/>
      <c r="AG117" s="31"/>
      <c r="AH117" s="31">
        <f t="shared" si="47"/>
        <v>0</v>
      </c>
      <c r="AI117" s="31">
        <f t="shared" si="54"/>
        <v>2635050</v>
      </c>
      <c r="AJ117" s="27"/>
      <c r="AK117" s="31"/>
      <c r="AL117" s="35"/>
      <c r="AM117" s="68"/>
      <c r="AN117" s="28"/>
    </row>
    <row r="118" spans="1:40" s="38" customFormat="1" ht="23.25" customHeight="1">
      <c r="A118" s="111">
        <v>80</v>
      </c>
      <c r="B118" s="28" t="s">
        <v>166</v>
      </c>
      <c r="C118" s="29">
        <v>3470700100009</v>
      </c>
      <c r="D118" s="30" t="s">
        <v>102</v>
      </c>
      <c r="E118" s="27" t="s">
        <v>43</v>
      </c>
      <c r="F118" s="27" t="s">
        <v>134</v>
      </c>
      <c r="G118" s="27"/>
      <c r="H118" s="27">
        <v>2</v>
      </c>
      <c r="I118" s="27">
        <v>4</v>
      </c>
      <c r="J118" s="28" t="s">
        <v>37</v>
      </c>
      <c r="K118" s="27">
        <v>6</v>
      </c>
      <c r="L118" s="27">
        <v>3</v>
      </c>
      <c r="M118" s="27">
        <v>59</v>
      </c>
      <c r="N118" s="31">
        <f t="shared" si="52"/>
        <v>2759</v>
      </c>
      <c r="O118" s="27">
        <v>330</v>
      </c>
      <c r="P118" s="31">
        <f t="shared" si="43"/>
        <v>910470</v>
      </c>
      <c r="Q118" s="66">
        <f t="shared" si="44"/>
        <v>91.047000000000011</v>
      </c>
      <c r="R118" s="66">
        <f t="shared" si="51"/>
        <v>81.942300000000017</v>
      </c>
      <c r="S118" s="67">
        <f t="shared" si="53"/>
        <v>9.104699999999994</v>
      </c>
      <c r="T118" s="28"/>
      <c r="U118" s="28"/>
      <c r="V118" s="32"/>
      <c r="W118" s="33"/>
      <c r="X118" s="27"/>
      <c r="Y118" s="27"/>
      <c r="Z118" s="27"/>
      <c r="AA118" s="27"/>
      <c r="AB118" s="27"/>
      <c r="AC118" s="34">
        <f t="shared" si="45"/>
        <v>0</v>
      </c>
      <c r="AD118" s="31"/>
      <c r="AE118" s="31">
        <f t="shared" si="46"/>
        <v>0</v>
      </c>
      <c r="AF118" s="27"/>
      <c r="AG118" s="31"/>
      <c r="AH118" s="31">
        <f t="shared" si="47"/>
        <v>0</v>
      </c>
      <c r="AI118" s="31">
        <f t="shared" si="54"/>
        <v>910470</v>
      </c>
      <c r="AJ118" s="27"/>
      <c r="AK118" s="31"/>
      <c r="AL118" s="35"/>
      <c r="AM118" s="68"/>
      <c r="AN118" s="28"/>
    </row>
    <row r="119" spans="1:40" s="38" customFormat="1" ht="23.25" customHeight="1">
      <c r="A119" s="162">
        <v>81</v>
      </c>
      <c r="B119" s="28" t="s">
        <v>168</v>
      </c>
      <c r="C119" s="29">
        <v>3470700100840</v>
      </c>
      <c r="D119" s="30" t="s">
        <v>169</v>
      </c>
      <c r="E119" s="27" t="s">
        <v>43</v>
      </c>
      <c r="F119" s="27">
        <v>3663</v>
      </c>
      <c r="G119" s="27"/>
      <c r="H119" s="27">
        <v>7</v>
      </c>
      <c r="I119" s="27">
        <v>9</v>
      </c>
      <c r="J119" s="28" t="s">
        <v>37</v>
      </c>
      <c r="K119" s="27">
        <v>11</v>
      </c>
      <c r="L119" s="27">
        <v>0</v>
      </c>
      <c r="M119" s="27">
        <v>96</v>
      </c>
      <c r="N119" s="31">
        <f t="shared" si="52"/>
        <v>4496</v>
      </c>
      <c r="O119" s="27">
        <v>330</v>
      </c>
      <c r="P119" s="31">
        <f t="shared" si="43"/>
        <v>1483680</v>
      </c>
      <c r="Q119" s="66">
        <f t="shared" si="44"/>
        <v>148.36799999999999</v>
      </c>
      <c r="R119" s="66">
        <f t="shared" si="51"/>
        <v>133.53120000000001</v>
      </c>
      <c r="S119" s="67">
        <f t="shared" si="53"/>
        <v>14.836799999999982</v>
      </c>
      <c r="T119" s="28"/>
      <c r="U119" s="28"/>
      <c r="V119" s="32"/>
      <c r="W119" s="33"/>
      <c r="X119" s="27"/>
      <c r="Y119" s="27"/>
      <c r="Z119" s="27"/>
      <c r="AA119" s="27"/>
      <c r="AB119" s="27"/>
      <c r="AC119" s="34">
        <f t="shared" si="45"/>
        <v>0</v>
      </c>
      <c r="AD119" s="31"/>
      <c r="AE119" s="31">
        <f t="shared" si="46"/>
        <v>0</v>
      </c>
      <c r="AF119" s="27"/>
      <c r="AG119" s="31"/>
      <c r="AH119" s="31">
        <f t="shared" si="47"/>
        <v>0</v>
      </c>
      <c r="AI119" s="31">
        <f t="shared" si="54"/>
        <v>1483680</v>
      </c>
      <c r="AJ119" s="27"/>
      <c r="AK119" s="31"/>
      <c r="AL119" s="35"/>
      <c r="AM119" s="68"/>
      <c r="AN119" s="28"/>
    </row>
    <row r="120" spans="1:40" s="38" customFormat="1" ht="23.25" customHeight="1">
      <c r="A120" s="163"/>
      <c r="B120" s="28"/>
      <c r="C120" s="29"/>
      <c r="D120" s="30"/>
      <c r="E120" s="27"/>
      <c r="F120" s="27"/>
      <c r="G120" s="27"/>
      <c r="H120" s="27">
        <v>11</v>
      </c>
      <c r="I120" s="27">
        <v>9</v>
      </c>
      <c r="J120" s="28" t="s">
        <v>37</v>
      </c>
      <c r="K120" s="27">
        <v>8</v>
      </c>
      <c r="L120" s="27">
        <v>2</v>
      </c>
      <c r="M120" s="27">
        <v>1</v>
      </c>
      <c r="N120" s="31">
        <f t="shared" si="52"/>
        <v>3401</v>
      </c>
      <c r="O120" s="27">
        <v>330</v>
      </c>
      <c r="P120" s="31">
        <f t="shared" si="43"/>
        <v>1122330</v>
      </c>
      <c r="Q120" s="66">
        <f t="shared" si="44"/>
        <v>112.233</v>
      </c>
      <c r="R120" s="66">
        <f t="shared" si="51"/>
        <v>101.00970000000001</v>
      </c>
      <c r="S120" s="67">
        <f t="shared" si="53"/>
        <v>11.223299999999995</v>
      </c>
      <c r="T120" s="28"/>
      <c r="U120" s="28"/>
      <c r="V120" s="32"/>
      <c r="W120" s="33"/>
      <c r="X120" s="27"/>
      <c r="Y120" s="27"/>
      <c r="Z120" s="27"/>
      <c r="AA120" s="27"/>
      <c r="AB120" s="27"/>
      <c r="AC120" s="34">
        <f t="shared" si="45"/>
        <v>0</v>
      </c>
      <c r="AD120" s="31"/>
      <c r="AE120" s="31">
        <f t="shared" si="46"/>
        <v>0</v>
      </c>
      <c r="AF120" s="27"/>
      <c r="AG120" s="31"/>
      <c r="AH120" s="31">
        <f t="shared" si="47"/>
        <v>0</v>
      </c>
      <c r="AI120" s="31">
        <f t="shared" si="54"/>
        <v>1122330</v>
      </c>
      <c r="AJ120" s="27"/>
      <c r="AK120" s="31"/>
      <c r="AL120" s="35"/>
      <c r="AM120" s="68"/>
      <c r="AN120" s="28"/>
    </row>
    <row r="121" spans="1:40" s="38" customFormat="1" ht="23.25" customHeight="1">
      <c r="A121" s="164"/>
      <c r="B121" s="28"/>
      <c r="C121" s="29"/>
      <c r="D121" s="30"/>
      <c r="E121" s="27"/>
      <c r="F121" s="27"/>
      <c r="G121" s="27"/>
      <c r="H121" s="27"/>
      <c r="I121" s="27"/>
      <c r="J121" s="28"/>
      <c r="K121" s="27"/>
      <c r="L121" s="27"/>
      <c r="M121" s="27"/>
      <c r="N121" s="31"/>
      <c r="O121" s="27"/>
      <c r="P121" s="31"/>
      <c r="Q121" s="66">
        <f>SUM(Q119:Q120)</f>
        <v>260.601</v>
      </c>
      <c r="R121" s="66">
        <f t="shared" si="51"/>
        <v>234.54089999999999</v>
      </c>
      <c r="S121" s="67">
        <v>26</v>
      </c>
      <c r="T121" s="28"/>
      <c r="U121" s="28"/>
      <c r="V121" s="32"/>
      <c r="W121" s="33"/>
      <c r="X121" s="27"/>
      <c r="Y121" s="27"/>
      <c r="Z121" s="27"/>
      <c r="AA121" s="27"/>
      <c r="AB121" s="27"/>
      <c r="AC121" s="34"/>
      <c r="AD121" s="31"/>
      <c r="AE121" s="31"/>
      <c r="AF121" s="27"/>
      <c r="AG121" s="31"/>
      <c r="AH121" s="31"/>
      <c r="AI121" s="31"/>
      <c r="AJ121" s="27"/>
      <c r="AK121" s="31"/>
      <c r="AL121" s="35"/>
      <c r="AM121" s="68"/>
      <c r="AN121" s="28"/>
    </row>
    <row r="122" spans="1:40" s="38" customFormat="1" ht="23.25" customHeight="1">
      <c r="A122" s="162">
        <v>82</v>
      </c>
      <c r="B122" s="28" t="s">
        <v>170</v>
      </c>
      <c r="C122" s="29">
        <v>3470700100289</v>
      </c>
      <c r="D122" s="30" t="s">
        <v>107</v>
      </c>
      <c r="E122" s="27" t="s">
        <v>43</v>
      </c>
      <c r="F122" s="27" t="s">
        <v>129</v>
      </c>
      <c r="G122" s="27"/>
      <c r="H122" s="27">
        <v>13</v>
      </c>
      <c r="I122" s="27">
        <v>4</v>
      </c>
      <c r="J122" s="28" t="s">
        <v>37</v>
      </c>
      <c r="K122" s="27">
        <v>4</v>
      </c>
      <c r="L122" s="27">
        <v>2</v>
      </c>
      <c r="M122" s="27">
        <v>32</v>
      </c>
      <c r="N122" s="31">
        <f>K122*400+L122*100+M122</f>
        <v>1832</v>
      </c>
      <c r="O122" s="27">
        <v>330</v>
      </c>
      <c r="P122" s="31">
        <f t="shared" si="43"/>
        <v>604560</v>
      </c>
      <c r="Q122" s="66">
        <f t="shared" si="44"/>
        <v>60.456000000000003</v>
      </c>
      <c r="R122" s="66">
        <f t="shared" si="51"/>
        <v>54.410400000000003</v>
      </c>
      <c r="S122" s="67">
        <f>Q122-R122</f>
        <v>6.0456000000000003</v>
      </c>
      <c r="T122" s="28"/>
      <c r="U122" s="28"/>
      <c r="V122" s="32"/>
      <c r="W122" s="33"/>
      <c r="X122" s="27"/>
      <c r="Y122" s="27"/>
      <c r="Z122" s="27"/>
      <c r="AA122" s="27"/>
      <c r="AB122" s="27"/>
      <c r="AC122" s="34">
        <f t="shared" si="45"/>
        <v>0</v>
      </c>
      <c r="AD122" s="31"/>
      <c r="AE122" s="31">
        <f t="shared" si="46"/>
        <v>0</v>
      </c>
      <c r="AF122" s="27"/>
      <c r="AG122" s="31"/>
      <c r="AH122" s="31">
        <f t="shared" si="47"/>
        <v>0</v>
      </c>
      <c r="AI122" s="31">
        <f>P122+AH122</f>
        <v>604560</v>
      </c>
      <c r="AJ122" s="27"/>
      <c r="AK122" s="31"/>
      <c r="AL122" s="35"/>
      <c r="AM122" s="68"/>
      <c r="AN122" s="28"/>
    </row>
    <row r="123" spans="1:40" s="38" customFormat="1" ht="23.25" customHeight="1">
      <c r="A123" s="163"/>
      <c r="B123" s="28"/>
      <c r="C123" s="29"/>
      <c r="D123" s="30"/>
      <c r="E123" s="27" t="s">
        <v>43</v>
      </c>
      <c r="F123" s="27" t="s">
        <v>129</v>
      </c>
      <c r="G123" s="27"/>
      <c r="H123" s="27">
        <v>11</v>
      </c>
      <c r="I123" s="27">
        <v>4</v>
      </c>
      <c r="J123" s="28" t="s">
        <v>37</v>
      </c>
      <c r="K123" s="27">
        <v>4</v>
      </c>
      <c r="L123" s="27">
        <v>3</v>
      </c>
      <c r="M123" s="27">
        <v>86</v>
      </c>
      <c r="N123" s="31">
        <f>K123*400+L123*100+M123</f>
        <v>1986</v>
      </c>
      <c r="O123" s="27">
        <v>330</v>
      </c>
      <c r="P123" s="31">
        <f t="shared" si="43"/>
        <v>655380</v>
      </c>
      <c r="Q123" s="66">
        <f t="shared" si="44"/>
        <v>65.537999999999997</v>
      </c>
      <c r="R123" s="66">
        <f t="shared" si="51"/>
        <v>58.984200000000001</v>
      </c>
      <c r="S123" s="67">
        <f>Q123-R123</f>
        <v>6.5537999999999954</v>
      </c>
      <c r="T123" s="28"/>
      <c r="U123" s="28"/>
      <c r="V123" s="32"/>
      <c r="W123" s="33"/>
      <c r="X123" s="27"/>
      <c r="Y123" s="27"/>
      <c r="Z123" s="27"/>
      <c r="AA123" s="27"/>
      <c r="AB123" s="27"/>
      <c r="AC123" s="34">
        <f t="shared" si="45"/>
        <v>0</v>
      </c>
      <c r="AD123" s="31"/>
      <c r="AE123" s="31">
        <f t="shared" si="46"/>
        <v>0</v>
      </c>
      <c r="AF123" s="27"/>
      <c r="AG123" s="31"/>
      <c r="AH123" s="31">
        <f t="shared" si="47"/>
        <v>0</v>
      </c>
      <c r="AI123" s="31">
        <f>P123+AH123</f>
        <v>655380</v>
      </c>
      <c r="AJ123" s="27"/>
      <c r="AK123" s="31"/>
      <c r="AL123" s="35"/>
      <c r="AM123" s="68"/>
      <c r="AN123" s="28"/>
    </row>
    <row r="124" spans="1:40" s="38" customFormat="1" ht="23.25" customHeight="1">
      <c r="A124" s="164"/>
      <c r="B124" s="28"/>
      <c r="C124" s="29"/>
      <c r="D124" s="30"/>
      <c r="E124" s="27"/>
      <c r="F124" s="27"/>
      <c r="G124" s="27"/>
      <c r="H124" s="27"/>
      <c r="I124" s="27"/>
      <c r="J124" s="28"/>
      <c r="K124" s="27"/>
      <c r="L124" s="27"/>
      <c r="M124" s="27"/>
      <c r="N124" s="31"/>
      <c r="O124" s="27"/>
      <c r="P124" s="31"/>
      <c r="Q124" s="66">
        <f>SUM(Q122:Q123)</f>
        <v>125.994</v>
      </c>
      <c r="R124" s="66">
        <f t="shared" si="51"/>
        <v>113.3946</v>
      </c>
      <c r="S124" s="67">
        <v>13</v>
      </c>
      <c r="T124" s="28"/>
      <c r="U124" s="28"/>
      <c r="V124" s="32"/>
      <c r="W124" s="33"/>
      <c r="X124" s="27"/>
      <c r="Y124" s="27"/>
      <c r="Z124" s="27"/>
      <c r="AA124" s="27"/>
      <c r="AB124" s="27"/>
      <c r="AC124" s="34"/>
      <c r="AD124" s="31"/>
      <c r="AE124" s="31"/>
      <c r="AF124" s="27"/>
      <c r="AG124" s="31"/>
      <c r="AH124" s="31"/>
      <c r="AI124" s="31"/>
      <c r="AJ124" s="27"/>
      <c r="AK124" s="31"/>
      <c r="AL124" s="35"/>
      <c r="AM124" s="68"/>
      <c r="AN124" s="28"/>
    </row>
    <row r="125" spans="1:40" s="38" customFormat="1" ht="23.25" customHeight="1">
      <c r="A125" s="111">
        <v>83</v>
      </c>
      <c r="B125" s="28" t="s">
        <v>171</v>
      </c>
      <c r="C125" s="29">
        <v>3470700099124</v>
      </c>
      <c r="D125" s="30" t="s">
        <v>106</v>
      </c>
      <c r="E125" s="27" t="s">
        <v>43</v>
      </c>
      <c r="F125" s="27" t="s">
        <v>92</v>
      </c>
      <c r="G125" s="27"/>
      <c r="H125" s="27">
        <v>5</v>
      </c>
      <c r="I125" s="27">
        <v>5</v>
      </c>
      <c r="J125" s="28" t="s">
        <v>37</v>
      </c>
      <c r="K125" s="27">
        <v>25</v>
      </c>
      <c r="L125" s="27">
        <v>0</v>
      </c>
      <c r="M125" s="27">
        <v>13</v>
      </c>
      <c r="N125" s="31">
        <f>K125*400+L125*100+M125</f>
        <v>10013</v>
      </c>
      <c r="O125" s="27">
        <v>350</v>
      </c>
      <c r="P125" s="31">
        <f t="shared" si="43"/>
        <v>3504550</v>
      </c>
      <c r="Q125" s="66">
        <f t="shared" si="44"/>
        <v>350.45500000000004</v>
      </c>
      <c r="R125" s="66">
        <f t="shared" si="51"/>
        <v>315.40950000000004</v>
      </c>
      <c r="S125" s="67">
        <f t="shared" ref="S125:S131" si="55">Q125-R125</f>
        <v>35.045500000000004</v>
      </c>
      <c r="T125" s="28"/>
      <c r="U125" s="28"/>
      <c r="V125" s="32"/>
      <c r="W125" s="33"/>
      <c r="X125" s="27"/>
      <c r="Y125" s="27"/>
      <c r="Z125" s="27"/>
      <c r="AA125" s="27"/>
      <c r="AB125" s="27"/>
      <c r="AC125" s="34">
        <f t="shared" si="45"/>
        <v>0</v>
      </c>
      <c r="AD125" s="31"/>
      <c r="AE125" s="31">
        <f t="shared" si="46"/>
        <v>0</v>
      </c>
      <c r="AF125" s="27"/>
      <c r="AG125" s="31"/>
      <c r="AH125" s="31">
        <f t="shared" si="47"/>
        <v>0</v>
      </c>
      <c r="AI125" s="31">
        <f>P125+AH125</f>
        <v>3504550</v>
      </c>
      <c r="AJ125" s="27"/>
      <c r="AK125" s="31"/>
      <c r="AL125" s="35"/>
      <c r="AM125" s="68"/>
      <c r="AN125" s="28"/>
    </row>
    <row r="126" spans="1:40" s="38" customFormat="1" ht="23.25" customHeight="1">
      <c r="A126" s="162">
        <v>84</v>
      </c>
      <c r="B126" s="28" t="s">
        <v>172</v>
      </c>
      <c r="C126" s="29">
        <v>3470700099078</v>
      </c>
      <c r="D126" s="30" t="s">
        <v>501</v>
      </c>
      <c r="E126" s="27" t="s">
        <v>43</v>
      </c>
      <c r="F126" s="27">
        <v>3653</v>
      </c>
      <c r="G126" s="27"/>
      <c r="H126" s="27">
        <v>1</v>
      </c>
      <c r="I126" s="27">
        <v>9</v>
      </c>
      <c r="J126" s="28" t="s">
        <v>37</v>
      </c>
      <c r="K126" s="27">
        <v>25</v>
      </c>
      <c r="L126" s="27">
        <v>0</v>
      </c>
      <c r="M126" s="27">
        <v>0</v>
      </c>
      <c r="N126" s="31">
        <f>K126*400+L126*100+M126</f>
        <v>10000</v>
      </c>
      <c r="O126" s="27">
        <v>330</v>
      </c>
      <c r="P126" s="31">
        <f t="shared" si="43"/>
        <v>3300000</v>
      </c>
      <c r="Q126" s="66">
        <f t="shared" si="44"/>
        <v>330</v>
      </c>
      <c r="R126" s="66">
        <f t="shared" ref="R126:R131" si="56">Q126*90%</f>
        <v>297</v>
      </c>
      <c r="S126" s="67">
        <f t="shared" si="55"/>
        <v>33</v>
      </c>
      <c r="T126" s="28"/>
      <c r="U126" s="28"/>
      <c r="V126" s="32"/>
      <c r="W126" s="33"/>
      <c r="X126" s="27"/>
      <c r="Y126" s="27"/>
      <c r="Z126" s="27"/>
      <c r="AA126" s="27"/>
      <c r="AB126" s="27"/>
      <c r="AC126" s="34">
        <f t="shared" si="45"/>
        <v>0</v>
      </c>
      <c r="AD126" s="31"/>
      <c r="AE126" s="31">
        <f t="shared" si="46"/>
        <v>0</v>
      </c>
      <c r="AF126" s="27"/>
      <c r="AG126" s="31"/>
      <c r="AH126" s="31">
        <f t="shared" si="47"/>
        <v>0</v>
      </c>
      <c r="AI126" s="31">
        <f>P126+AH126</f>
        <v>3300000</v>
      </c>
      <c r="AJ126" s="27"/>
      <c r="AK126" s="31"/>
      <c r="AL126" s="35"/>
      <c r="AM126" s="68"/>
      <c r="AN126" s="28"/>
    </row>
    <row r="127" spans="1:40" s="38" customFormat="1" ht="23.25" customHeight="1">
      <c r="A127" s="163"/>
      <c r="B127" s="28"/>
      <c r="C127" s="29"/>
      <c r="D127" s="30"/>
      <c r="E127" s="27" t="s">
        <v>43</v>
      </c>
      <c r="F127" s="27">
        <v>6092</v>
      </c>
      <c r="G127" s="27"/>
      <c r="H127" s="27">
        <v>51</v>
      </c>
      <c r="I127" s="27">
        <v>9</v>
      </c>
      <c r="J127" s="28" t="s">
        <v>37</v>
      </c>
      <c r="K127" s="27">
        <v>23</v>
      </c>
      <c r="L127" s="27">
        <v>2</v>
      </c>
      <c r="M127" s="27">
        <v>74</v>
      </c>
      <c r="N127" s="31">
        <f>K127*400+L127*100+M127</f>
        <v>9474</v>
      </c>
      <c r="O127" s="27">
        <v>330</v>
      </c>
      <c r="P127" s="31">
        <f t="shared" ref="P127" si="57">N127*O127</f>
        <v>3126420</v>
      </c>
      <c r="Q127" s="66">
        <f t="shared" ref="Q127" si="58">P127*0.01%</f>
        <v>312.642</v>
      </c>
      <c r="R127" s="66">
        <f t="shared" ref="R127" si="59">Q127*90%</f>
        <v>281.37779999999998</v>
      </c>
      <c r="S127" s="67">
        <f t="shared" ref="S127" si="60">Q127-R127</f>
        <v>31.264200000000017</v>
      </c>
      <c r="T127" s="28"/>
      <c r="U127" s="28"/>
      <c r="V127" s="32"/>
      <c r="W127" s="33"/>
      <c r="X127" s="27"/>
      <c r="Y127" s="27"/>
      <c r="Z127" s="27"/>
      <c r="AA127" s="27"/>
      <c r="AB127" s="27"/>
      <c r="AC127" s="34"/>
      <c r="AD127" s="31"/>
      <c r="AE127" s="31"/>
      <c r="AF127" s="27"/>
      <c r="AG127" s="31"/>
      <c r="AH127" s="31"/>
      <c r="AI127" s="31"/>
      <c r="AJ127" s="27"/>
      <c r="AK127" s="31"/>
      <c r="AL127" s="35"/>
      <c r="AM127" s="68"/>
      <c r="AN127" s="28"/>
    </row>
    <row r="128" spans="1:40" s="38" customFormat="1" ht="23.25" customHeight="1">
      <c r="A128" s="163"/>
      <c r="B128" s="28"/>
      <c r="C128" s="29"/>
      <c r="D128" s="30"/>
      <c r="E128" s="27" t="s">
        <v>43</v>
      </c>
      <c r="F128" s="27" t="s">
        <v>432</v>
      </c>
      <c r="G128" s="27"/>
      <c r="H128" s="27">
        <v>50</v>
      </c>
      <c r="I128" s="27">
        <v>9</v>
      </c>
      <c r="J128" s="28" t="s">
        <v>37</v>
      </c>
      <c r="K128" s="27">
        <v>6</v>
      </c>
      <c r="L128" s="27">
        <v>0</v>
      </c>
      <c r="M128" s="27">
        <v>3</v>
      </c>
      <c r="N128" s="31">
        <f>K128*400+L128*100+M128</f>
        <v>2403</v>
      </c>
      <c r="O128" s="27">
        <v>330</v>
      </c>
      <c r="P128" s="31">
        <f t="shared" ref="P128" si="61">N128*O128</f>
        <v>792990</v>
      </c>
      <c r="Q128" s="66">
        <f t="shared" ref="Q128:Q129" si="62">P128*0.01%</f>
        <v>79.299000000000007</v>
      </c>
      <c r="R128" s="66">
        <f t="shared" ref="R128:R129" si="63">Q128*90%</f>
        <v>71.369100000000003</v>
      </c>
      <c r="S128" s="67">
        <f t="shared" ref="S128:S129" si="64">Q128-R128</f>
        <v>7.9299000000000035</v>
      </c>
      <c r="T128" s="28"/>
      <c r="U128" s="28"/>
      <c r="V128" s="32"/>
      <c r="W128" s="33"/>
      <c r="X128" s="27"/>
      <c r="Y128" s="27"/>
      <c r="Z128" s="27"/>
      <c r="AA128" s="27"/>
      <c r="AB128" s="27"/>
      <c r="AC128" s="34"/>
      <c r="AD128" s="31"/>
      <c r="AE128" s="31"/>
      <c r="AF128" s="27"/>
      <c r="AG128" s="31"/>
      <c r="AH128" s="31"/>
      <c r="AI128" s="31"/>
      <c r="AJ128" s="27"/>
      <c r="AK128" s="31"/>
      <c r="AL128" s="35"/>
      <c r="AM128" s="68"/>
      <c r="AN128" s="28"/>
    </row>
    <row r="129" spans="1:40" s="38" customFormat="1" ht="23.25" customHeight="1">
      <c r="A129" s="164"/>
      <c r="B129" s="28"/>
      <c r="C129" s="29"/>
      <c r="D129" s="30"/>
      <c r="E129" s="27"/>
      <c r="F129" s="27"/>
      <c r="G129" s="27"/>
      <c r="H129" s="27"/>
      <c r="I129" s="27"/>
      <c r="J129" s="28"/>
      <c r="K129" s="27"/>
      <c r="L129" s="27"/>
      <c r="M129" s="27"/>
      <c r="N129" s="31"/>
      <c r="O129" s="27"/>
      <c r="P129" s="31">
        <f>SUM(P126:P128)</f>
        <v>7219410</v>
      </c>
      <c r="Q129" s="66">
        <f t="shared" si="62"/>
        <v>721.94100000000003</v>
      </c>
      <c r="R129" s="66">
        <f t="shared" si="63"/>
        <v>649.7469000000001</v>
      </c>
      <c r="S129" s="67">
        <f t="shared" si="64"/>
        <v>72.194099999999935</v>
      </c>
      <c r="T129" s="28"/>
      <c r="U129" s="28"/>
      <c r="V129" s="32"/>
      <c r="W129" s="33"/>
      <c r="X129" s="27"/>
      <c r="Y129" s="27"/>
      <c r="Z129" s="27"/>
      <c r="AA129" s="27"/>
      <c r="AB129" s="27"/>
      <c r="AC129" s="34"/>
      <c r="AD129" s="31"/>
      <c r="AE129" s="31"/>
      <c r="AF129" s="27"/>
      <c r="AG129" s="31"/>
      <c r="AH129" s="31"/>
      <c r="AI129" s="31"/>
      <c r="AJ129" s="27"/>
      <c r="AK129" s="31"/>
      <c r="AL129" s="35"/>
      <c r="AM129" s="68"/>
      <c r="AN129" s="28"/>
    </row>
    <row r="130" spans="1:40" s="38" customFormat="1" ht="23.25" customHeight="1">
      <c r="A130" s="111">
        <v>85</v>
      </c>
      <c r="B130" s="28" t="s">
        <v>173</v>
      </c>
      <c r="C130" s="29">
        <v>3470700099701</v>
      </c>
      <c r="D130" s="30" t="s">
        <v>125</v>
      </c>
      <c r="E130" s="27" t="s">
        <v>43</v>
      </c>
      <c r="F130" s="27" t="s">
        <v>127</v>
      </c>
      <c r="G130" s="27"/>
      <c r="H130" s="27">
        <v>1</v>
      </c>
      <c r="I130" s="27">
        <v>5</v>
      </c>
      <c r="J130" s="28" t="s">
        <v>37</v>
      </c>
      <c r="K130" s="27">
        <v>6</v>
      </c>
      <c r="L130" s="27">
        <v>2</v>
      </c>
      <c r="M130" s="27">
        <v>38</v>
      </c>
      <c r="N130" s="31">
        <f>K130*400+L130*100+M130</f>
        <v>2638</v>
      </c>
      <c r="O130" s="27">
        <v>350</v>
      </c>
      <c r="P130" s="31">
        <f t="shared" si="43"/>
        <v>923300</v>
      </c>
      <c r="Q130" s="66">
        <f t="shared" si="44"/>
        <v>92.33</v>
      </c>
      <c r="R130" s="66">
        <f t="shared" si="56"/>
        <v>83.096999999999994</v>
      </c>
      <c r="S130" s="67">
        <f t="shared" si="55"/>
        <v>9.2330000000000041</v>
      </c>
      <c r="T130" s="28"/>
      <c r="U130" s="28"/>
      <c r="V130" s="32"/>
      <c r="W130" s="33"/>
      <c r="X130" s="27"/>
      <c r="Y130" s="27"/>
      <c r="Z130" s="27"/>
      <c r="AA130" s="27"/>
      <c r="AB130" s="27"/>
      <c r="AC130" s="34">
        <f t="shared" si="45"/>
        <v>0</v>
      </c>
      <c r="AD130" s="31"/>
      <c r="AE130" s="31">
        <f t="shared" si="46"/>
        <v>0</v>
      </c>
      <c r="AF130" s="27"/>
      <c r="AG130" s="31"/>
      <c r="AH130" s="31">
        <f t="shared" si="47"/>
        <v>0</v>
      </c>
      <c r="AI130" s="31">
        <f>P130+AH130</f>
        <v>923300</v>
      </c>
      <c r="AJ130" s="27"/>
      <c r="AK130" s="31"/>
      <c r="AL130" s="35"/>
      <c r="AM130" s="68"/>
      <c r="AN130" s="28"/>
    </row>
    <row r="131" spans="1:40" s="38" customFormat="1" ht="23.25" customHeight="1">
      <c r="A131" s="111">
        <v>86</v>
      </c>
      <c r="B131" s="28" t="s">
        <v>174</v>
      </c>
      <c r="C131" s="29">
        <v>3470700099787</v>
      </c>
      <c r="D131" s="30" t="s">
        <v>175</v>
      </c>
      <c r="E131" s="27" t="s">
        <v>43</v>
      </c>
      <c r="F131" s="27" t="s">
        <v>127</v>
      </c>
      <c r="G131" s="27"/>
      <c r="H131" s="27">
        <v>5</v>
      </c>
      <c r="I131" s="27">
        <v>5</v>
      </c>
      <c r="J131" s="28" t="s">
        <v>37</v>
      </c>
      <c r="K131" s="27">
        <v>6</v>
      </c>
      <c r="L131" s="27">
        <v>1</v>
      </c>
      <c r="M131" s="27">
        <v>43</v>
      </c>
      <c r="N131" s="31">
        <f>K131*400+L131*100+M131</f>
        <v>2543</v>
      </c>
      <c r="O131" s="27">
        <v>350</v>
      </c>
      <c r="P131" s="31">
        <f t="shared" si="43"/>
        <v>890050</v>
      </c>
      <c r="Q131" s="66">
        <f t="shared" si="44"/>
        <v>89.00500000000001</v>
      </c>
      <c r="R131" s="66">
        <f t="shared" si="56"/>
        <v>80.104500000000016</v>
      </c>
      <c r="S131" s="67">
        <f t="shared" si="55"/>
        <v>8.9004999999999939</v>
      </c>
      <c r="T131" s="28"/>
      <c r="U131" s="28"/>
      <c r="V131" s="32"/>
      <c r="W131" s="33"/>
      <c r="X131" s="27"/>
      <c r="Y131" s="27"/>
      <c r="Z131" s="27"/>
      <c r="AA131" s="27"/>
      <c r="AB131" s="27"/>
      <c r="AC131" s="34">
        <f t="shared" si="45"/>
        <v>0</v>
      </c>
      <c r="AD131" s="31"/>
      <c r="AE131" s="31">
        <f t="shared" si="46"/>
        <v>0</v>
      </c>
      <c r="AF131" s="27"/>
      <c r="AG131" s="31"/>
      <c r="AH131" s="31">
        <f t="shared" si="47"/>
        <v>0</v>
      </c>
      <c r="AI131" s="31">
        <f>P131+AH131</f>
        <v>890050</v>
      </c>
      <c r="AJ131" s="27"/>
      <c r="AK131" s="31"/>
      <c r="AL131" s="35"/>
      <c r="AM131" s="68"/>
      <c r="AN131" s="28"/>
    </row>
    <row r="132" spans="1:40" s="38" customFormat="1" ht="23.25" customHeight="1">
      <c r="A132" s="111">
        <v>87</v>
      </c>
      <c r="B132" s="28" t="s">
        <v>176</v>
      </c>
      <c r="C132" s="29">
        <v>3470700101447</v>
      </c>
      <c r="D132" s="30" t="s">
        <v>158</v>
      </c>
      <c r="E132" s="27" t="s">
        <v>43</v>
      </c>
      <c r="F132" s="27" t="s">
        <v>134</v>
      </c>
      <c r="G132" s="27"/>
      <c r="H132" s="27">
        <v>36</v>
      </c>
      <c r="I132" s="27">
        <v>7</v>
      </c>
      <c r="J132" s="28" t="s">
        <v>37</v>
      </c>
      <c r="K132" s="27">
        <v>11</v>
      </c>
      <c r="L132" s="27">
        <v>0</v>
      </c>
      <c r="M132" s="27">
        <v>14</v>
      </c>
      <c r="N132" s="31">
        <f t="shared" ref="N132:N138" si="65">K132*400+L132*100+M132</f>
        <v>4414</v>
      </c>
      <c r="O132" s="27">
        <v>330</v>
      </c>
      <c r="P132" s="31">
        <f t="shared" si="43"/>
        <v>1456620</v>
      </c>
      <c r="Q132" s="66">
        <f t="shared" si="44"/>
        <v>145.66200000000001</v>
      </c>
      <c r="R132" s="66">
        <f t="shared" ref="R132:R153" si="66">Q132*90%</f>
        <v>131.0958</v>
      </c>
      <c r="S132" s="67">
        <f t="shared" ref="S132:S138" si="67">Q132-R132</f>
        <v>14.566200000000009</v>
      </c>
      <c r="T132" s="28"/>
      <c r="U132" s="28"/>
      <c r="V132" s="32"/>
      <c r="W132" s="33"/>
      <c r="X132" s="27"/>
      <c r="Y132" s="27"/>
      <c r="Z132" s="27"/>
      <c r="AA132" s="27"/>
      <c r="AB132" s="27"/>
      <c r="AC132" s="34">
        <f t="shared" si="45"/>
        <v>0</v>
      </c>
      <c r="AD132" s="31"/>
      <c r="AE132" s="31">
        <f t="shared" si="46"/>
        <v>0</v>
      </c>
      <c r="AF132" s="27"/>
      <c r="AG132" s="31"/>
      <c r="AH132" s="31">
        <f t="shared" si="47"/>
        <v>0</v>
      </c>
      <c r="AI132" s="31">
        <f t="shared" ref="AI132:AI138" si="68">P132+AH132</f>
        <v>1456620</v>
      </c>
      <c r="AJ132" s="27"/>
      <c r="AK132" s="31"/>
      <c r="AL132" s="35"/>
      <c r="AM132" s="68"/>
      <c r="AN132" s="28"/>
    </row>
    <row r="133" spans="1:40" s="38" customFormat="1" ht="23.25" customHeight="1">
      <c r="A133" s="111">
        <v>88</v>
      </c>
      <c r="B133" s="28" t="s">
        <v>177</v>
      </c>
      <c r="C133" s="29">
        <v>3470700098306</v>
      </c>
      <c r="D133" s="30" t="s">
        <v>119</v>
      </c>
      <c r="E133" s="27" t="s">
        <v>43</v>
      </c>
      <c r="F133" s="27">
        <v>3662</v>
      </c>
      <c r="G133" s="27"/>
      <c r="H133" s="27">
        <v>12</v>
      </c>
      <c r="I133" s="27">
        <v>4</v>
      </c>
      <c r="J133" s="28" t="s">
        <v>37</v>
      </c>
      <c r="K133" s="27">
        <v>20</v>
      </c>
      <c r="L133" s="27">
        <v>0</v>
      </c>
      <c r="M133" s="27">
        <v>99</v>
      </c>
      <c r="N133" s="31">
        <f t="shared" si="65"/>
        <v>8099</v>
      </c>
      <c r="O133" s="27">
        <v>330</v>
      </c>
      <c r="P133" s="31">
        <f t="shared" si="43"/>
        <v>2672670</v>
      </c>
      <c r="Q133" s="66">
        <f t="shared" si="44"/>
        <v>267.267</v>
      </c>
      <c r="R133" s="66">
        <f t="shared" si="66"/>
        <v>240.5403</v>
      </c>
      <c r="S133" s="67">
        <f t="shared" si="67"/>
        <v>26.726699999999994</v>
      </c>
      <c r="T133" s="28"/>
      <c r="U133" s="28"/>
      <c r="V133" s="32"/>
      <c r="W133" s="33"/>
      <c r="X133" s="27"/>
      <c r="Y133" s="27"/>
      <c r="Z133" s="27"/>
      <c r="AA133" s="27"/>
      <c r="AB133" s="27"/>
      <c r="AC133" s="34">
        <f t="shared" si="45"/>
        <v>0</v>
      </c>
      <c r="AD133" s="31"/>
      <c r="AE133" s="31">
        <f t="shared" si="46"/>
        <v>0</v>
      </c>
      <c r="AF133" s="27"/>
      <c r="AG133" s="31"/>
      <c r="AH133" s="31">
        <f t="shared" si="47"/>
        <v>0</v>
      </c>
      <c r="AI133" s="31">
        <f t="shared" si="68"/>
        <v>2672670</v>
      </c>
      <c r="AJ133" s="27"/>
      <c r="AK133" s="31"/>
      <c r="AL133" s="35"/>
      <c r="AM133" s="68"/>
      <c r="AN133" s="28"/>
    </row>
    <row r="134" spans="1:40" s="38" customFormat="1" ht="23.25" customHeight="1">
      <c r="A134" s="111">
        <v>89</v>
      </c>
      <c r="B134" s="28" t="s">
        <v>178</v>
      </c>
      <c r="C134" s="29">
        <v>3470700101471</v>
      </c>
      <c r="D134" s="30" t="s">
        <v>158</v>
      </c>
      <c r="E134" s="27" t="s">
        <v>43</v>
      </c>
      <c r="F134" s="27" t="s">
        <v>134</v>
      </c>
      <c r="G134" s="27"/>
      <c r="H134" s="27">
        <v>34</v>
      </c>
      <c r="I134" s="27">
        <v>7</v>
      </c>
      <c r="J134" s="28" t="s">
        <v>37</v>
      </c>
      <c r="K134" s="27">
        <v>10</v>
      </c>
      <c r="L134" s="27">
        <v>1</v>
      </c>
      <c r="M134" s="27">
        <v>62</v>
      </c>
      <c r="N134" s="31">
        <f t="shared" si="65"/>
        <v>4162</v>
      </c>
      <c r="O134" s="27">
        <v>330</v>
      </c>
      <c r="P134" s="31">
        <f t="shared" si="43"/>
        <v>1373460</v>
      </c>
      <c r="Q134" s="66">
        <f t="shared" si="44"/>
        <v>137.346</v>
      </c>
      <c r="R134" s="66">
        <f t="shared" si="66"/>
        <v>123.6114</v>
      </c>
      <c r="S134" s="67">
        <f t="shared" si="67"/>
        <v>13.7346</v>
      </c>
      <c r="T134" s="28"/>
      <c r="U134" s="28"/>
      <c r="V134" s="32"/>
      <c r="W134" s="33"/>
      <c r="X134" s="27"/>
      <c r="Y134" s="27"/>
      <c r="Z134" s="27"/>
      <c r="AA134" s="27"/>
      <c r="AB134" s="27"/>
      <c r="AC134" s="34">
        <f t="shared" si="45"/>
        <v>0</v>
      </c>
      <c r="AD134" s="31"/>
      <c r="AE134" s="31">
        <f t="shared" si="46"/>
        <v>0</v>
      </c>
      <c r="AF134" s="27"/>
      <c r="AG134" s="31"/>
      <c r="AH134" s="31">
        <f t="shared" si="47"/>
        <v>0</v>
      </c>
      <c r="AI134" s="31">
        <f t="shared" si="68"/>
        <v>1373460</v>
      </c>
      <c r="AJ134" s="27"/>
      <c r="AK134" s="31"/>
      <c r="AL134" s="35"/>
      <c r="AM134" s="68"/>
      <c r="AN134" s="28"/>
    </row>
    <row r="135" spans="1:40" s="38" customFormat="1" ht="23.25" customHeight="1">
      <c r="A135" s="111">
        <v>90</v>
      </c>
      <c r="B135" s="28" t="s">
        <v>179</v>
      </c>
      <c r="C135" s="29">
        <v>3470700099663</v>
      </c>
      <c r="D135" s="30" t="s">
        <v>82</v>
      </c>
      <c r="E135" s="27" t="s">
        <v>43</v>
      </c>
      <c r="F135" s="27" t="s">
        <v>127</v>
      </c>
      <c r="G135" s="27"/>
      <c r="H135" s="27">
        <v>11</v>
      </c>
      <c r="I135" s="27">
        <v>5</v>
      </c>
      <c r="J135" s="28" t="s">
        <v>37</v>
      </c>
      <c r="K135" s="27">
        <v>3</v>
      </c>
      <c r="L135" s="27">
        <v>1</v>
      </c>
      <c r="M135" s="27">
        <v>19</v>
      </c>
      <c r="N135" s="31">
        <f t="shared" si="65"/>
        <v>1319</v>
      </c>
      <c r="O135" s="27">
        <v>350</v>
      </c>
      <c r="P135" s="31">
        <f t="shared" ref="P135:P147" si="69">N135*O135</f>
        <v>461650</v>
      </c>
      <c r="Q135" s="66">
        <f t="shared" ref="Q135:Q147" si="70">P135*0.01%</f>
        <v>46.164999999999999</v>
      </c>
      <c r="R135" s="66">
        <f t="shared" si="66"/>
        <v>41.548499999999997</v>
      </c>
      <c r="S135" s="67">
        <v>5</v>
      </c>
      <c r="T135" s="28"/>
      <c r="U135" s="28"/>
      <c r="V135" s="32"/>
      <c r="W135" s="33"/>
      <c r="X135" s="27"/>
      <c r="Y135" s="27"/>
      <c r="Z135" s="27"/>
      <c r="AA135" s="27"/>
      <c r="AB135" s="27"/>
      <c r="AC135" s="34">
        <f t="shared" ref="AC135:AC147" si="71">AB135*7850*0.3%</f>
        <v>0</v>
      </c>
      <c r="AD135" s="31"/>
      <c r="AE135" s="31">
        <f t="shared" ref="AE135:AE147" si="72">Z135*AD135</f>
        <v>0</v>
      </c>
      <c r="AF135" s="27"/>
      <c r="AG135" s="31"/>
      <c r="AH135" s="31">
        <f t="shared" ref="AH135:AH147" si="73">AE135-AG135</f>
        <v>0</v>
      </c>
      <c r="AI135" s="31">
        <f t="shared" si="68"/>
        <v>461650</v>
      </c>
      <c r="AJ135" s="27"/>
      <c r="AK135" s="31"/>
      <c r="AL135" s="35"/>
      <c r="AM135" s="68"/>
      <c r="AN135" s="28"/>
    </row>
    <row r="136" spans="1:40" s="38" customFormat="1" ht="23.25" customHeight="1">
      <c r="A136" s="111">
        <v>91</v>
      </c>
      <c r="B136" s="28" t="s">
        <v>180</v>
      </c>
      <c r="C136" s="29">
        <v>3470700092014</v>
      </c>
      <c r="D136" s="30" t="s">
        <v>181</v>
      </c>
      <c r="E136" s="27" t="s">
        <v>43</v>
      </c>
      <c r="F136" s="27">
        <v>4009</v>
      </c>
      <c r="G136" s="27"/>
      <c r="H136" s="27">
        <v>4</v>
      </c>
      <c r="I136" s="27">
        <v>4</v>
      </c>
      <c r="J136" s="28" t="s">
        <v>37</v>
      </c>
      <c r="K136" s="27">
        <v>13</v>
      </c>
      <c r="L136" s="27">
        <v>0</v>
      </c>
      <c r="M136" s="27">
        <v>11</v>
      </c>
      <c r="N136" s="31">
        <f t="shared" si="65"/>
        <v>5211</v>
      </c>
      <c r="O136" s="27">
        <v>330</v>
      </c>
      <c r="P136" s="31">
        <f t="shared" si="69"/>
        <v>1719630</v>
      </c>
      <c r="Q136" s="66">
        <f t="shared" si="70"/>
        <v>171.96300000000002</v>
      </c>
      <c r="R136" s="66">
        <f t="shared" si="66"/>
        <v>154.76670000000001</v>
      </c>
      <c r="S136" s="67">
        <v>17</v>
      </c>
      <c r="T136" s="28"/>
      <c r="U136" s="28"/>
      <c r="V136" s="32"/>
      <c r="W136" s="33"/>
      <c r="X136" s="27"/>
      <c r="Y136" s="27"/>
      <c r="Z136" s="27"/>
      <c r="AA136" s="27"/>
      <c r="AB136" s="27"/>
      <c r="AC136" s="34">
        <f t="shared" si="71"/>
        <v>0</v>
      </c>
      <c r="AD136" s="31"/>
      <c r="AE136" s="31">
        <f t="shared" si="72"/>
        <v>0</v>
      </c>
      <c r="AF136" s="27"/>
      <c r="AG136" s="31"/>
      <c r="AH136" s="31">
        <f t="shared" si="73"/>
        <v>0</v>
      </c>
      <c r="AI136" s="31">
        <f t="shared" si="68"/>
        <v>1719630</v>
      </c>
      <c r="AJ136" s="27"/>
      <c r="AK136" s="31"/>
      <c r="AL136" s="35"/>
      <c r="AM136" s="68"/>
      <c r="AN136" s="28"/>
    </row>
    <row r="137" spans="1:40" s="38" customFormat="1" ht="23.25" customHeight="1">
      <c r="A137" s="162">
        <v>92</v>
      </c>
      <c r="B137" s="28" t="s">
        <v>182</v>
      </c>
      <c r="C137" s="29">
        <v>3470700099833</v>
      </c>
      <c r="D137" s="30" t="s">
        <v>183</v>
      </c>
      <c r="E137" s="27" t="s">
        <v>43</v>
      </c>
      <c r="F137" s="27" t="s">
        <v>134</v>
      </c>
      <c r="G137" s="27"/>
      <c r="H137" s="27">
        <v>6</v>
      </c>
      <c r="I137" s="27">
        <v>5</v>
      </c>
      <c r="J137" s="28" t="s">
        <v>37</v>
      </c>
      <c r="K137" s="27">
        <v>5</v>
      </c>
      <c r="L137" s="27">
        <v>3</v>
      </c>
      <c r="M137" s="27">
        <v>37</v>
      </c>
      <c r="N137" s="31">
        <f t="shared" si="65"/>
        <v>2337</v>
      </c>
      <c r="O137" s="27">
        <v>350</v>
      </c>
      <c r="P137" s="31">
        <f t="shared" si="69"/>
        <v>817950</v>
      </c>
      <c r="Q137" s="66">
        <f t="shared" si="70"/>
        <v>81.795000000000002</v>
      </c>
      <c r="R137" s="66">
        <f t="shared" si="66"/>
        <v>73.615499999999997</v>
      </c>
      <c r="S137" s="67">
        <f t="shared" si="67"/>
        <v>8.1795000000000044</v>
      </c>
      <c r="T137" s="28"/>
      <c r="U137" s="28"/>
      <c r="V137" s="32"/>
      <c r="W137" s="33"/>
      <c r="X137" s="27"/>
      <c r="Y137" s="27"/>
      <c r="Z137" s="27"/>
      <c r="AA137" s="27"/>
      <c r="AB137" s="27"/>
      <c r="AC137" s="34">
        <f t="shared" si="71"/>
        <v>0</v>
      </c>
      <c r="AD137" s="31"/>
      <c r="AE137" s="31">
        <f t="shared" si="72"/>
        <v>0</v>
      </c>
      <c r="AF137" s="27"/>
      <c r="AG137" s="31"/>
      <c r="AH137" s="31">
        <f t="shared" si="73"/>
        <v>0</v>
      </c>
      <c r="AI137" s="31">
        <f t="shared" si="68"/>
        <v>817950</v>
      </c>
      <c r="AJ137" s="27"/>
      <c r="AK137" s="31"/>
      <c r="AL137" s="35"/>
      <c r="AM137" s="68"/>
      <c r="AN137" s="28"/>
    </row>
    <row r="138" spans="1:40" s="38" customFormat="1" ht="23.25" customHeight="1">
      <c r="A138" s="163"/>
      <c r="B138" s="28"/>
      <c r="C138" s="29"/>
      <c r="D138" s="30"/>
      <c r="E138" s="27" t="s">
        <v>43</v>
      </c>
      <c r="F138" s="27">
        <v>4021</v>
      </c>
      <c r="G138" s="27"/>
      <c r="H138" s="27">
        <v>5</v>
      </c>
      <c r="I138" s="27">
        <v>4</v>
      </c>
      <c r="J138" s="28" t="s">
        <v>37</v>
      </c>
      <c r="K138" s="27">
        <v>32</v>
      </c>
      <c r="L138" s="27">
        <v>3</v>
      </c>
      <c r="M138" s="27">
        <v>31</v>
      </c>
      <c r="N138" s="31">
        <f t="shared" si="65"/>
        <v>13131</v>
      </c>
      <c r="O138" s="27">
        <v>330</v>
      </c>
      <c r="P138" s="31">
        <f t="shared" si="69"/>
        <v>4333230</v>
      </c>
      <c r="Q138" s="66">
        <f t="shared" si="70"/>
        <v>433.32300000000004</v>
      </c>
      <c r="R138" s="66">
        <f t="shared" si="66"/>
        <v>389.99070000000006</v>
      </c>
      <c r="S138" s="67">
        <f t="shared" si="67"/>
        <v>43.332299999999975</v>
      </c>
      <c r="T138" s="28"/>
      <c r="U138" s="28"/>
      <c r="V138" s="32"/>
      <c r="W138" s="33"/>
      <c r="X138" s="27"/>
      <c r="Y138" s="27"/>
      <c r="Z138" s="27"/>
      <c r="AA138" s="27"/>
      <c r="AB138" s="27"/>
      <c r="AC138" s="34">
        <f t="shared" si="71"/>
        <v>0</v>
      </c>
      <c r="AD138" s="31"/>
      <c r="AE138" s="31">
        <f t="shared" si="72"/>
        <v>0</v>
      </c>
      <c r="AF138" s="27"/>
      <c r="AG138" s="31"/>
      <c r="AH138" s="31">
        <f t="shared" si="73"/>
        <v>0</v>
      </c>
      <c r="AI138" s="31">
        <f t="shared" si="68"/>
        <v>4333230</v>
      </c>
      <c r="AJ138" s="27"/>
      <c r="AK138" s="31"/>
      <c r="AL138" s="35"/>
      <c r="AM138" s="68"/>
      <c r="AN138" s="28"/>
    </row>
    <row r="139" spans="1:40" s="38" customFormat="1" ht="23.25" customHeight="1">
      <c r="A139" s="164"/>
      <c r="B139" s="28"/>
      <c r="C139" s="29"/>
      <c r="D139" s="30"/>
      <c r="E139" s="27"/>
      <c r="F139" s="27"/>
      <c r="G139" s="27"/>
      <c r="H139" s="27"/>
      <c r="I139" s="27"/>
      <c r="J139" s="28"/>
      <c r="K139" s="27"/>
      <c r="L139" s="27"/>
      <c r="M139" s="27"/>
      <c r="N139" s="31"/>
      <c r="O139" s="27"/>
      <c r="P139" s="31"/>
      <c r="Q139" s="66">
        <f>SUM(Q137:Q138)</f>
        <v>515.11800000000005</v>
      </c>
      <c r="R139" s="66">
        <f t="shared" si="66"/>
        <v>463.60620000000006</v>
      </c>
      <c r="S139" s="67">
        <f>SUM(S137:S138)</f>
        <v>51.51179999999998</v>
      </c>
      <c r="T139" s="28"/>
      <c r="U139" s="28"/>
      <c r="V139" s="32"/>
      <c r="W139" s="33"/>
      <c r="X139" s="27"/>
      <c r="Y139" s="27"/>
      <c r="Z139" s="27"/>
      <c r="AA139" s="27"/>
      <c r="AB139" s="27"/>
      <c r="AC139" s="34"/>
      <c r="AD139" s="31"/>
      <c r="AE139" s="31"/>
      <c r="AF139" s="27"/>
      <c r="AG139" s="31"/>
      <c r="AH139" s="31"/>
      <c r="AI139" s="31"/>
      <c r="AJ139" s="27"/>
      <c r="AK139" s="31"/>
      <c r="AL139" s="35"/>
      <c r="AM139" s="68"/>
      <c r="AN139" s="28"/>
    </row>
    <row r="140" spans="1:40" s="38" customFormat="1" ht="23.25" customHeight="1">
      <c r="A140" s="111">
        <v>93</v>
      </c>
      <c r="B140" s="28" t="s">
        <v>184</v>
      </c>
      <c r="C140" s="29">
        <v>3470700092669</v>
      </c>
      <c r="D140" s="30" t="s">
        <v>95</v>
      </c>
      <c r="E140" s="27" t="s">
        <v>43</v>
      </c>
      <c r="F140" s="27" t="s">
        <v>92</v>
      </c>
      <c r="G140" s="27"/>
      <c r="H140" s="27">
        <v>12</v>
      </c>
      <c r="I140" s="27">
        <v>5</v>
      </c>
      <c r="J140" s="28" t="s">
        <v>37</v>
      </c>
      <c r="K140" s="27">
        <v>5</v>
      </c>
      <c r="L140" s="27">
        <v>3</v>
      </c>
      <c r="M140" s="27">
        <v>33</v>
      </c>
      <c r="N140" s="31">
        <f>K140*400+L140*100+M140</f>
        <v>2333</v>
      </c>
      <c r="O140" s="27">
        <v>350</v>
      </c>
      <c r="P140" s="31">
        <f t="shared" si="69"/>
        <v>816550</v>
      </c>
      <c r="Q140" s="66">
        <f t="shared" si="70"/>
        <v>81.655000000000001</v>
      </c>
      <c r="R140" s="66">
        <f t="shared" si="66"/>
        <v>73.489500000000007</v>
      </c>
      <c r="S140" s="67">
        <f t="shared" ref="S140:S145" si="74">Q140-R140</f>
        <v>8.1654999999999944</v>
      </c>
      <c r="T140" s="28"/>
      <c r="U140" s="28"/>
      <c r="V140" s="32"/>
      <c r="W140" s="33"/>
      <c r="X140" s="27"/>
      <c r="Y140" s="27"/>
      <c r="Z140" s="27"/>
      <c r="AA140" s="27"/>
      <c r="AB140" s="27"/>
      <c r="AC140" s="34">
        <f t="shared" si="71"/>
        <v>0</v>
      </c>
      <c r="AD140" s="31"/>
      <c r="AE140" s="31">
        <f t="shared" si="72"/>
        <v>0</v>
      </c>
      <c r="AF140" s="27"/>
      <c r="AG140" s="31"/>
      <c r="AH140" s="31">
        <f t="shared" si="73"/>
        <v>0</v>
      </c>
      <c r="AI140" s="31">
        <f t="shared" ref="AI140:AI145" si="75">P140+AH140</f>
        <v>816550</v>
      </c>
      <c r="AJ140" s="27"/>
      <c r="AK140" s="31"/>
      <c r="AL140" s="35"/>
      <c r="AM140" s="68"/>
      <c r="AN140" s="28"/>
    </row>
    <row r="141" spans="1:40" s="38" customFormat="1" ht="23.25" customHeight="1">
      <c r="A141" s="111">
        <v>94</v>
      </c>
      <c r="B141" s="28" t="s">
        <v>185</v>
      </c>
      <c r="C141" s="29">
        <v>3470700101421</v>
      </c>
      <c r="D141" s="30" t="s">
        <v>158</v>
      </c>
      <c r="E141" s="27" t="s">
        <v>43</v>
      </c>
      <c r="F141" s="27" t="s">
        <v>134</v>
      </c>
      <c r="G141" s="27"/>
      <c r="H141" s="27">
        <v>33</v>
      </c>
      <c r="I141" s="27">
        <v>7</v>
      </c>
      <c r="J141" s="28" t="s">
        <v>37</v>
      </c>
      <c r="K141" s="27">
        <v>11</v>
      </c>
      <c r="L141" s="27">
        <v>1</v>
      </c>
      <c r="M141" s="27">
        <v>1</v>
      </c>
      <c r="N141" s="31">
        <f>K141*400+L141*100+M141</f>
        <v>4501</v>
      </c>
      <c r="O141" s="27">
        <v>330</v>
      </c>
      <c r="P141" s="31">
        <f t="shared" si="69"/>
        <v>1485330</v>
      </c>
      <c r="Q141" s="66">
        <f t="shared" si="70"/>
        <v>148.53300000000002</v>
      </c>
      <c r="R141" s="66">
        <f t="shared" si="66"/>
        <v>133.67970000000003</v>
      </c>
      <c r="S141" s="67">
        <f t="shared" si="74"/>
        <v>14.85329999999999</v>
      </c>
      <c r="T141" s="28"/>
      <c r="U141" s="28"/>
      <c r="V141" s="32"/>
      <c r="W141" s="33"/>
      <c r="X141" s="27"/>
      <c r="Y141" s="27"/>
      <c r="Z141" s="27"/>
      <c r="AA141" s="27"/>
      <c r="AB141" s="27"/>
      <c r="AC141" s="34">
        <f t="shared" si="71"/>
        <v>0</v>
      </c>
      <c r="AD141" s="31"/>
      <c r="AE141" s="31">
        <f t="shared" si="72"/>
        <v>0</v>
      </c>
      <c r="AF141" s="27"/>
      <c r="AG141" s="31"/>
      <c r="AH141" s="31">
        <f t="shared" si="73"/>
        <v>0</v>
      </c>
      <c r="AI141" s="31">
        <f t="shared" si="75"/>
        <v>1485330</v>
      </c>
      <c r="AJ141" s="27"/>
      <c r="AK141" s="31"/>
      <c r="AL141" s="35"/>
      <c r="AM141" s="68"/>
      <c r="AN141" s="28"/>
    </row>
    <row r="142" spans="1:40" s="38" customFormat="1" ht="23.25" customHeight="1">
      <c r="A142" s="111">
        <v>95</v>
      </c>
      <c r="B142" s="28" t="s">
        <v>186</v>
      </c>
      <c r="C142" s="29">
        <v>3470700101731</v>
      </c>
      <c r="D142" s="30" t="s">
        <v>57</v>
      </c>
      <c r="E142" s="27" t="s">
        <v>43</v>
      </c>
      <c r="F142" s="27" t="s">
        <v>92</v>
      </c>
      <c r="G142" s="27"/>
      <c r="H142" s="27">
        <v>43</v>
      </c>
      <c r="I142" s="27">
        <v>4</v>
      </c>
      <c r="J142" s="28" t="s">
        <v>37</v>
      </c>
      <c r="K142" s="27">
        <v>5</v>
      </c>
      <c r="L142" s="27">
        <v>3</v>
      </c>
      <c r="M142" s="27">
        <v>16</v>
      </c>
      <c r="N142" s="31">
        <f>K142*400+L142*100+M142</f>
        <v>2316</v>
      </c>
      <c r="O142" s="27">
        <v>330</v>
      </c>
      <c r="P142" s="31">
        <f t="shared" si="69"/>
        <v>764280</v>
      </c>
      <c r="Q142" s="66">
        <f t="shared" si="70"/>
        <v>76.427999999999997</v>
      </c>
      <c r="R142" s="66">
        <f t="shared" si="66"/>
        <v>68.785200000000003</v>
      </c>
      <c r="S142" s="67">
        <v>8</v>
      </c>
      <c r="T142" s="28"/>
      <c r="U142" s="28"/>
      <c r="V142" s="32"/>
      <c r="W142" s="33"/>
      <c r="X142" s="27"/>
      <c r="Y142" s="27"/>
      <c r="Z142" s="27"/>
      <c r="AA142" s="27"/>
      <c r="AB142" s="27"/>
      <c r="AC142" s="34">
        <f t="shared" si="71"/>
        <v>0</v>
      </c>
      <c r="AD142" s="31"/>
      <c r="AE142" s="31">
        <f t="shared" si="72"/>
        <v>0</v>
      </c>
      <c r="AF142" s="27"/>
      <c r="AG142" s="31"/>
      <c r="AH142" s="31">
        <f t="shared" si="73"/>
        <v>0</v>
      </c>
      <c r="AI142" s="31">
        <f t="shared" si="75"/>
        <v>764280</v>
      </c>
      <c r="AJ142" s="27"/>
      <c r="AK142" s="31"/>
      <c r="AL142" s="35"/>
      <c r="AM142" s="68"/>
      <c r="AN142" s="28"/>
    </row>
    <row r="143" spans="1:40" s="38" customFormat="1" ht="23.25" customHeight="1">
      <c r="A143" s="111">
        <v>96</v>
      </c>
      <c r="B143" s="28" t="s">
        <v>187</v>
      </c>
      <c r="C143" s="29">
        <v>1470700005441</v>
      </c>
      <c r="D143" s="30" t="s">
        <v>188</v>
      </c>
      <c r="E143" s="27" t="s">
        <v>43</v>
      </c>
      <c r="F143" s="27" t="s">
        <v>127</v>
      </c>
      <c r="G143" s="27"/>
      <c r="H143" s="27">
        <v>8</v>
      </c>
      <c r="I143" s="27">
        <v>5</v>
      </c>
      <c r="J143" s="28" t="s">
        <v>37</v>
      </c>
      <c r="K143" s="27">
        <v>7</v>
      </c>
      <c r="L143" s="27">
        <v>2</v>
      </c>
      <c r="M143" s="27">
        <v>36</v>
      </c>
      <c r="N143" s="31">
        <f>K143*400+L143*100+M143</f>
        <v>3036</v>
      </c>
      <c r="O143" s="27">
        <v>350</v>
      </c>
      <c r="P143" s="31">
        <f t="shared" si="69"/>
        <v>1062600</v>
      </c>
      <c r="Q143" s="66">
        <f t="shared" si="70"/>
        <v>106.26</v>
      </c>
      <c r="R143" s="66">
        <f t="shared" si="66"/>
        <v>95.634</v>
      </c>
      <c r="S143" s="67">
        <f t="shared" si="74"/>
        <v>10.626000000000005</v>
      </c>
      <c r="T143" s="28"/>
      <c r="U143" s="28"/>
      <c r="V143" s="32"/>
      <c r="W143" s="33"/>
      <c r="X143" s="27"/>
      <c r="Y143" s="27"/>
      <c r="Z143" s="27"/>
      <c r="AA143" s="27"/>
      <c r="AB143" s="27"/>
      <c r="AC143" s="34">
        <f t="shared" si="71"/>
        <v>0</v>
      </c>
      <c r="AD143" s="31"/>
      <c r="AE143" s="31">
        <f t="shared" si="72"/>
        <v>0</v>
      </c>
      <c r="AF143" s="27"/>
      <c r="AG143" s="31"/>
      <c r="AH143" s="31">
        <f t="shared" si="73"/>
        <v>0</v>
      </c>
      <c r="AI143" s="31">
        <f t="shared" si="75"/>
        <v>1062600</v>
      </c>
      <c r="AJ143" s="27"/>
      <c r="AK143" s="31"/>
      <c r="AL143" s="35"/>
      <c r="AM143" s="68"/>
      <c r="AN143" s="28"/>
    </row>
    <row r="144" spans="1:40" s="38" customFormat="1" ht="23.25" customHeight="1">
      <c r="A144" s="162">
        <v>97</v>
      </c>
      <c r="B144" s="28" t="s">
        <v>189</v>
      </c>
      <c r="C144" s="29">
        <v>3470700096451</v>
      </c>
      <c r="D144" s="30" t="s">
        <v>124</v>
      </c>
      <c r="E144" s="27" t="s">
        <v>43</v>
      </c>
      <c r="F144" s="27" t="s">
        <v>129</v>
      </c>
      <c r="G144" s="27"/>
      <c r="H144" s="27">
        <v>7</v>
      </c>
      <c r="I144" s="27">
        <v>5</v>
      </c>
      <c r="J144" s="28" t="s">
        <v>37</v>
      </c>
      <c r="K144" s="27">
        <v>3</v>
      </c>
      <c r="L144" s="27">
        <v>2</v>
      </c>
      <c r="M144" s="27">
        <v>21</v>
      </c>
      <c r="N144" s="31">
        <f t="shared" ref="N144:N147" si="76">K144*400+L144*100+M144</f>
        <v>1421</v>
      </c>
      <c r="O144" s="27">
        <v>330</v>
      </c>
      <c r="P144" s="31">
        <f>N144*O144</f>
        <v>468930</v>
      </c>
      <c r="Q144" s="66">
        <f t="shared" si="70"/>
        <v>46.893000000000001</v>
      </c>
      <c r="R144" s="66">
        <f t="shared" si="66"/>
        <v>42.203700000000005</v>
      </c>
      <c r="S144" s="67">
        <f t="shared" si="74"/>
        <v>4.6892999999999958</v>
      </c>
      <c r="T144" s="28"/>
      <c r="U144" s="28"/>
      <c r="V144" s="32"/>
      <c r="W144" s="33"/>
      <c r="X144" s="27"/>
      <c r="Y144" s="27"/>
      <c r="Z144" s="27"/>
      <c r="AA144" s="27"/>
      <c r="AB144" s="27"/>
      <c r="AC144" s="34">
        <f t="shared" si="71"/>
        <v>0</v>
      </c>
      <c r="AD144" s="31"/>
      <c r="AE144" s="31">
        <f t="shared" si="72"/>
        <v>0</v>
      </c>
      <c r="AF144" s="27"/>
      <c r="AG144" s="31"/>
      <c r="AH144" s="31">
        <f t="shared" si="73"/>
        <v>0</v>
      </c>
      <c r="AI144" s="31">
        <f t="shared" si="75"/>
        <v>468930</v>
      </c>
      <c r="AJ144" s="27"/>
      <c r="AK144" s="31"/>
      <c r="AL144" s="35"/>
      <c r="AM144" s="68"/>
      <c r="AN144" s="28"/>
    </row>
    <row r="145" spans="1:40" s="38" customFormat="1" ht="23.25" customHeight="1">
      <c r="A145" s="163"/>
      <c r="B145" s="28"/>
      <c r="C145" s="29"/>
      <c r="D145" s="30"/>
      <c r="E145" s="27" t="s">
        <v>43</v>
      </c>
      <c r="F145" s="27" t="s">
        <v>129</v>
      </c>
      <c r="G145" s="27"/>
      <c r="H145" s="27">
        <v>6</v>
      </c>
      <c r="I145" s="27">
        <v>5</v>
      </c>
      <c r="J145" s="28" t="s">
        <v>37</v>
      </c>
      <c r="K145" s="27">
        <v>6</v>
      </c>
      <c r="L145" s="27">
        <v>2</v>
      </c>
      <c r="M145" s="27">
        <v>64</v>
      </c>
      <c r="N145" s="31">
        <f t="shared" si="76"/>
        <v>2664</v>
      </c>
      <c r="O145" s="27">
        <v>330</v>
      </c>
      <c r="P145" s="31">
        <f t="shared" si="69"/>
        <v>879120</v>
      </c>
      <c r="Q145" s="66">
        <f t="shared" si="70"/>
        <v>87.912000000000006</v>
      </c>
      <c r="R145" s="66">
        <f t="shared" si="66"/>
        <v>79.120800000000003</v>
      </c>
      <c r="S145" s="67">
        <f t="shared" si="74"/>
        <v>8.7912000000000035</v>
      </c>
      <c r="T145" s="28"/>
      <c r="U145" s="28"/>
      <c r="V145" s="32"/>
      <c r="W145" s="33"/>
      <c r="X145" s="27"/>
      <c r="Y145" s="27"/>
      <c r="Z145" s="27"/>
      <c r="AA145" s="27"/>
      <c r="AB145" s="27"/>
      <c r="AC145" s="34">
        <f t="shared" si="71"/>
        <v>0</v>
      </c>
      <c r="AD145" s="31"/>
      <c r="AE145" s="31">
        <f t="shared" si="72"/>
        <v>0</v>
      </c>
      <c r="AF145" s="27"/>
      <c r="AG145" s="31"/>
      <c r="AH145" s="31">
        <f t="shared" si="73"/>
        <v>0</v>
      </c>
      <c r="AI145" s="31">
        <f t="shared" si="75"/>
        <v>879120</v>
      </c>
      <c r="AJ145" s="27"/>
      <c r="AK145" s="31"/>
      <c r="AL145" s="35"/>
      <c r="AM145" s="68"/>
      <c r="AN145" s="28"/>
    </row>
    <row r="146" spans="1:40" s="38" customFormat="1" ht="23.25" customHeight="1">
      <c r="A146" s="164"/>
      <c r="B146" s="28"/>
      <c r="C146" s="29"/>
      <c r="D146" s="30"/>
      <c r="E146" s="27"/>
      <c r="F146" s="27"/>
      <c r="G146" s="27"/>
      <c r="H146" s="27"/>
      <c r="I146" s="27"/>
      <c r="J146" s="28"/>
      <c r="K146" s="27"/>
      <c r="L146" s="27"/>
      <c r="M146" s="27"/>
      <c r="N146" s="31"/>
      <c r="O146" s="27"/>
      <c r="P146" s="31"/>
      <c r="Q146" s="66">
        <f>SUM(Q144:Q145)</f>
        <v>134.80500000000001</v>
      </c>
      <c r="R146" s="66">
        <f t="shared" si="66"/>
        <v>121.32450000000001</v>
      </c>
      <c r="S146" s="67">
        <f>SUM(S144:S145)</f>
        <v>13.480499999999999</v>
      </c>
      <c r="T146" s="28"/>
      <c r="U146" s="28"/>
      <c r="V146" s="32"/>
      <c r="W146" s="33"/>
      <c r="X146" s="27"/>
      <c r="Y146" s="27"/>
      <c r="Z146" s="27"/>
      <c r="AA146" s="27"/>
      <c r="AB146" s="27"/>
      <c r="AC146" s="34"/>
      <c r="AD146" s="31"/>
      <c r="AE146" s="31"/>
      <c r="AF146" s="27"/>
      <c r="AG146" s="31"/>
      <c r="AH146" s="31"/>
      <c r="AI146" s="31"/>
      <c r="AJ146" s="27"/>
      <c r="AK146" s="31"/>
      <c r="AL146" s="35"/>
      <c r="AM146" s="68"/>
      <c r="AN146" s="28"/>
    </row>
    <row r="147" spans="1:40" s="38" customFormat="1" ht="23.25" customHeight="1">
      <c r="A147" s="111">
        <v>98</v>
      </c>
      <c r="B147" s="28" t="s">
        <v>190</v>
      </c>
      <c r="C147" s="29">
        <v>3470700096699</v>
      </c>
      <c r="D147" s="30" t="s">
        <v>71</v>
      </c>
      <c r="E147" s="27" t="s">
        <v>43</v>
      </c>
      <c r="F147" s="27">
        <v>1237</v>
      </c>
      <c r="G147" s="27"/>
      <c r="H147" s="27">
        <v>24</v>
      </c>
      <c r="I147" s="27">
        <v>4</v>
      </c>
      <c r="J147" s="28" t="s">
        <v>37</v>
      </c>
      <c r="K147" s="27">
        <v>40</v>
      </c>
      <c r="L147" s="27">
        <v>2</v>
      </c>
      <c r="M147" s="27">
        <v>20</v>
      </c>
      <c r="N147" s="31">
        <f t="shared" si="76"/>
        <v>16220</v>
      </c>
      <c r="O147" s="27">
        <v>330</v>
      </c>
      <c r="P147" s="31">
        <f t="shared" si="69"/>
        <v>5352600</v>
      </c>
      <c r="Q147" s="66">
        <f t="shared" si="70"/>
        <v>535.26</v>
      </c>
      <c r="R147" s="66">
        <f t="shared" si="66"/>
        <v>481.73399999999998</v>
      </c>
      <c r="S147" s="67">
        <f t="shared" ref="S147:S153" si="77">Q147-R147</f>
        <v>53.52600000000001</v>
      </c>
      <c r="T147" s="28"/>
      <c r="U147" s="28"/>
      <c r="V147" s="32"/>
      <c r="W147" s="33"/>
      <c r="X147" s="27"/>
      <c r="Y147" s="27"/>
      <c r="Z147" s="27"/>
      <c r="AA147" s="27"/>
      <c r="AB147" s="27"/>
      <c r="AC147" s="34">
        <f t="shared" si="71"/>
        <v>0</v>
      </c>
      <c r="AD147" s="31"/>
      <c r="AE147" s="31">
        <f t="shared" si="72"/>
        <v>0</v>
      </c>
      <c r="AF147" s="27"/>
      <c r="AG147" s="31"/>
      <c r="AH147" s="31">
        <f t="shared" si="73"/>
        <v>0</v>
      </c>
      <c r="AI147" s="31">
        <f>P147+AH147</f>
        <v>5352600</v>
      </c>
      <c r="AJ147" s="27"/>
      <c r="AK147" s="31"/>
      <c r="AL147" s="35"/>
      <c r="AM147" s="68"/>
      <c r="AN147" s="28"/>
    </row>
    <row r="148" spans="1:40" s="38" customFormat="1" ht="23.25" customHeight="1" thickBot="1">
      <c r="A148" s="111">
        <v>99</v>
      </c>
      <c r="B148" s="28" t="s">
        <v>355</v>
      </c>
      <c r="C148" s="39" t="s">
        <v>356</v>
      </c>
      <c r="D148" s="30" t="s">
        <v>477</v>
      </c>
      <c r="E148" s="27" t="s">
        <v>43</v>
      </c>
      <c r="F148" s="27">
        <v>3666</v>
      </c>
      <c r="G148" s="27"/>
      <c r="H148" s="27"/>
      <c r="I148" s="27">
        <v>4</v>
      </c>
      <c r="J148" s="28" t="s">
        <v>37</v>
      </c>
      <c r="K148" s="27">
        <v>10</v>
      </c>
      <c r="L148" s="27">
        <v>3</v>
      </c>
      <c r="M148" s="27">
        <v>68</v>
      </c>
      <c r="N148" s="31">
        <f t="shared" ref="N148:N149" si="78">K148*400+L148*100+M148</f>
        <v>4368</v>
      </c>
      <c r="O148" s="27">
        <v>330</v>
      </c>
      <c r="P148" s="31">
        <f t="shared" ref="P148:P149" si="79">N148*O148</f>
        <v>1441440</v>
      </c>
      <c r="Q148" s="66">
        <f t="shared" ref="Q148:Q149" si="80">P148*0.01%</f>
        <v>144.14400000000001</v>
      </c>
      <c r="R148" s="66">
        <f t="shared" ref="R148:R149" si="81">Q148*90%</f>
        <v>129.7296</v>
      </c>
      <c r="S148" s="67">
        <f t="shared" si="77"/>
        <v>14.414400000000001</v>
      </c>
      <c r="T148" s="28"/>
      <c r="U148" s="28"/>
      <c r="V148" s="32"/>
      <c r="W148" s="33"/>
      <c r="X148" s="27"/>
      <c r="Y148" s="27"/>
      <c r="Z148" s="27"/>
      <c r="AA148" s="27"/>
      <c r="AB148" s="27"/>
      <c r="AC148" s="34">
        <f t="shared" ref="AC148" si="82">AB148*7850*0.3%</f>
        <v>0</v>
      </c>
      <c r="AD148" s="31"/>
      <c r="AE148" s="31">
        <f t="shared" ref="AE148" si="83">Z148*AD148</f>
        <v>0</v>
      </c>
      <c r="AF148" s="27"/>
      <c r="AG148" s="31"/>
      <c r="AH148" s="31">
        <f t="shared" ref="AH148" si="84">AE148-AG148</f>
        <v>0</v>
      </c>
      <c r="AI148" s="31">
        <f>P148+AH148</f>
        <v>1441440</v>
      </c>
      <c r="AJ148" s="27"/>
      <c r="AK148" s="31"/>
      <c r="AL148" s="35"/>
      <c r="AM148" s="68"/>
      <c r="AN148" s="28" t="s">
        <v>478</v>
      </c>
    </row>
    <row r="149" spans="1:40" s="38" customFormat="1" ht="23.25" customHeight="1" thickBot="1">
      <c r="A149" s="111">
        <v>100</v>
      </c>
      <c r="B149" s="28" t="s">
        <v>372</v>
      </c>
      <c r="C149" s="39" t="s">
        <v>373</v>
      </c>
      <c r="D149" s="30" t="s">
        <v>188</v>
      </c>
      <c r="E149" s="27" t="s">
        <v>43</v>
      </c>
      <c r="F149" s="80" t="s">
        <v>127</v>
      </c>
      <c r="G149" s="79"/>
      <c r="H149" s="27">
        <v>8</v>
      </c>
      <c r="I149" s="27">
        <v>6</v>
      </c>
      <c r="J149" s="28" t="s">
        <v>37</v>
      </c>
      <c r="K149" s="27">
        <v>7</v>
      </c>
      <c r="L149" s="27">
        <v>2</v>
      </c>
      <c r="M149" s="27">
        <v>36</v>
      </c>
      <c r="N149" s="31">
        <f t="shared" si="78"/>
        <v>3036</v>
      </c>
      <c r="O149" s="27">
        <v>330</v>
      </c>
      <c r="P149" s="31">
        <f t="shared" si="79"/>
        <v>1001880</v>
      </c>
      <c r="Q149" s="66">
        <f t="shared" si="80"/>
        <v>100.188</v>
      </c>
      <c r="R149" s="66">
        <f t="shared" si="81"/>
        <v>90.169200000000004</v>
      </c>
      <c r="S149" s="67">
        <f t="shared" ref="S149" si="85">Q149-R149</f>
        <v>10.018799999999999</v>
      </c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</row>
    <row r="150" spans="1:40" s="38" customFormat="1" ht="23.25" customHeight="1">
      <c r="A150" s="111">
        <v>102</v>
      </c>
      <c r="B150" s="28" t="s">
        <v>475</v>
      </c>
      <c r="C150" s="29">
        <v>3470300279443</v>
      </c>
      <c r="D150" s="30" t="s">
        <v>124</v>
      </c>
      <c r="E150" s="27" t="s">
        <v>193</v>
      </c>
      <c r="F150" s="27"/>
      <c r="G150" s="79"/>
      <c r="H150" s="27">
        <v>13</v>
      </c>
      <c r="I150" s="27">
        <v>6</v>
      </c>
      <c r="J150" s="28" t="s">
        <v>37</v>
      </c>
      <c r="K150" s="27">
        <v>4</v>
      </c>
      <c r="L150" s="27">
        <v>0</v>
      </c>
      <c r="M150" s="27">
        <v>1</v>
      </c>
      <c r="N150" s="31">
        <f t="shared" ref="N150" si="86">K150*400+L150*100+M150</f>
        <v>1601</v>
      </c>
      <c r="O150" s="27">
        <v>330</v>
      </c>
      <c r="P150" s="31">
        <f t="shared" ref="P150" si="87">N150*O150</f>
        <v>528330</v>
      </c>
      <c r="Q150" s="66">
        <f t="shared" ref="Q150" si="88">P150*0.01%</f>
        <v>52.833000000000006</v>
      </c>
      <c r="R150" s="66">
        <f t="shared" si="66"/>
        <v>47.549700000000009</v>
      </c>
      <c r="S150" s="67">
        <f t="shared" si="77"/>
        <v>5.283299999999997</v>
      </c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</row>
    <row r="151" spans="1:40" s="38" customFormat="1" ht="23.25" customHeight="1">
      <c r="A151" s="111">
        <v>103</v>
      </c>
      <c r="B151" s="28" t="s">
        <v>347</v>
      </c>
      <c r="C151" s="29">
        <v>34703001300229</v>
      </c>
      <c r="D151" s="30" t="s">
        <v>194</v>
      </c>
      <c r="E151" s="27" t="s">
        <v>346</v>
      </c>
      <c r="F151" s="79"/>
      <c r="G151" s="79"/>
      <c r="H151" s="27"/>
      <c r="I151" s="27"/>
      <c r="J151" s="28" t="s">
        <v>37</v>
      </c>
      <c r="K151" s="27">
        <v>2</v>
      </c>
      <c r="L151" s="27">
        <v>0</v>
      </c>
      <c r="M151" s="27">
        <v>0</v>
      </c>
      <c r="N151" s="31">
        <f t="shared" ref="N151" si="89">K151*400+L151*100+M151</f>
        <v>800</v>
      </c>
      <c r="O151" s="27">
        <v>330</v>
      </c>
      <c r="P151" s="31">
        <f t="shared" ref="P151" si="90">N151*O151</f>
        <v>264000</v>
      </c>
      <c r="Q151" s="66">
        <f t="shared" ref="Q151" si="91">P151*0.01%</f>
        <v>26.400000000000002</v>
      </c>
      <c r="R151" s="66">
        <f t="shared" si="66"/>
        <v>23.76</v>
      </c>
      <c r="S151" s="67">
        <f t="shared" si="77"/>
        <v>2.6400000000000006</v>
      </c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</row>
    <row r="152" spans="1:40" s="38" customFormat="1" ht="23.25" customHeight="1">
      <c r="A152" s="162">
        <v>104</v>
      </c>
      <c r="B152" s="28" t="s">
        <v>348</v>
      </c>
      <c r="C152" s="29">
        <v>34707001016769</v>
      </c>
      <c r="D152" s="30" t="s">
        <v>349</v>
      </c>
      <c r="E152" s="27" t="s">
        <v>346</v>
      </c>
      <c r="F152" s="79"/>
      <c r="G152" s="79"/>
      <c r="H152" s="27"/>
      <c r="I152" s="27"/>
      <c r="J152" s="28" t="s">
        <v>37</v>
      </c>
      <c r="K152" s="27">
        <v>2</v>
      </c>
      <c r="L152" s="27">
        <v>0</v>
      </c>
      <c r="M152" s="27">
        <v>0</v>
      </c>
      <c r="N152" s="31">
        <f t="shared" ref="N152:N153" si="92">K152*400+L152*100+M152</f>
        <v>800</v>
      </c>
      <c r="O152" s="27">
        <v>330</v>
      </c>
      <c r="P152" s="31">
        <f t="shared" ref="P152:P153" si="93">N152*O152</f>
        <v>264000</v>
      </c>
      <c r="Q152" s="66">
        <f t="shared" ref="Q152:Q153" si="94">P152*0.01%</f>
        <v>26.400000000000002</v>
      </c>
      <c r="R152" s="66">
        <f t="shared" si="66"/>
        <v>23.76</v>
      </c>
      <c r="S152" s="67">
        <f t="shared" si="77"/>
        <v>2.6400000000000006</v>
      </c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</row>
    <row r="153" spans="1:40" s="38" customFormat="1" ht="23.25" customHeight="1">
      <c r="A153" s="163"/>
      <c r="B153" s="28"/>
      <c r="C153" s="29"/>
      <c r="D153" s="30"/>
      <c r="E153" s="27" t="s">
        <v>346</v>
      </c>
      <c r="F153" s="79"/>
      <c r="G153" s="79"/>
      <c r="H153" s="27"/>
      <c r="I153" s="27"/>
      <c r="J153" s="28" t="s">
        <v>37</v>
      </c>
      <c r="K153" s="27">
        <v>4</v>
      </c>
      <c r="L153" s="27">
        <v>0</v>
      </c>
      <c r="M153" s="27">
        <v>0</v>
      </c>
      <c r="N153" s="31">
        <f t="shared" si="92"/>
        <v>1600</v>
      </c>
      <c r="O153" s="27">
        <v>330</v>
      </c>
      <c r="P153" s="31">
        <f t="shared" si="93"/>
        <v>528000</v>
      </c>
      <c r="Q153" s="66">
        <f t="shared" si="94"/>
        <v>52.800000000000004</v>
      </c>
      <c r="R153" s="66">
        <f t="shared" si="66"/>
        <v>47.52</v>
      </c>
      <c r="S153" s="67">
        <f t="shared" si="77"/>
        <v>5.2800000000000011</v>
      </c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</row>
    <row r="154" spans="1:40" s="38" customFormat="1" ht="23.25" customHeight="1">
      <c r="A154" s="164"/>
      <c r="B154" s="28"/>
      <c r="C154" s="29"/>
      <c r="D154" s="30"/>
      <c r="E154" s="27"/>
      <c r="F154" s="79"/>
      <c r="G154" s="79"/>
      <c r="H154" s="27"/>
      <c r="I154" s="27"/>
      <c r="J154" s="28"/>
      <c r="K154" s="27"/>
      <c r="L154" s="27"/>
      <c r="M154" s="27"/>
      <c r="N154" s="31"/>
      <c r="O154" s="27"/>
      <c r="P154" s="31">
        <f>SUM(P152:P153)</f>
        <v>792000</v>
      </c>
      <c r="Q154" s="66">
        <f>SUM(Q152:Q153)</f>
        <v>79.2</v>
      </c>
      <c r="R154" s="66">
        <f>SUM(R152:R153)</f>
        <v>71.28</v>
      </c>
      <c r="S154" s="67">
        <f>SUM(S152:S153)</f>
        <v>7.9200000000000017</v>
      </c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</row>
    <row r="155" spans="1:40" s="38" customFormat="1" ht="23.25" customHeight="1">
      <c r="A155" s="111">
        <v>105</v>
      </c>
      <c r="B155" s="28" t="s">
        <v>358</v>
      </c>
      <c r="C155" s="29">
        <v>3461400166757</v>
      </c>
      <c r="D155" s="30" t="s">
        <v>476</v>
      </c>
      <c r="E155" s="27" t="s">
        <v>43</v>
      </c>
      <c r="F155" s="27">
        <v>3653</v>
      </c>
      <c r="G155" s="27"/>
      <c r="H155" s="27">
        <v>10</v>
      </c>
      <c r="I155" s="27">
        <v>4</v>
      </c>
      <c r="J155" s="28" t="s">
        <v>37</v>
      </c>
      <c r="K155" s="27">
        <v>47</v>
      </c>
      <c r="L155" s="27">
        <v>0</v>
      </c>
      <c r="M155" s="27">
        <v>26</v>
      </c>
      <c r="N155" s="31">
        <f t="shared" ref="N155" si="95">K155*400+L155*100+M155</f>
        <v>18826</v>
      </c>
      <c r="O155" s="27">
        <v>330</v>
      </c>
      <c r="P155" s="31">
        <f t="shared" ref="P155" si="96">N155*O155</f>
        <v>6212580</v>
      </c>
      <c r="Q155" s="66">
        <f t="shared" ref="Q155" si="97">P155*0.01%</f>
        <v>621.25800000000004</v>
      </c>
      <c r="R155" s="66">
        <f t="shared" ref="R155" si="98">Q155*90%</f>
        <v>559.13220000000001</v>
      </c>
      <c r="S155" s="67">
        <f t="shared" ref="S155" si="99">Q155-R155</f>
        <v>62.125800000000027</v>
      </c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</row>
    <row r="156" spans="1:40" s="38" customFormat="1" ht="23.25" customHeight="1" thickBot="1">
      <c r="A156" s="111">
        <v>106</v>
      </c>
      <c r="B156" s="28" t="s">
        <v>364</v>
      </c>
      <c r="C156" s="39" t="s">
        <v>343</v>
      </c>
      <c r="D156" s="30" t="s">
        <v>366</v>
      </c>
      <c r="E156" s="27" t="s">
        <v>43</v>
      </c>
      <c r="F156" s="27">
        <v>3664</v>
      </c>
      <c r="G156" s="27"/>
      <c r="H156" s="27">
        <v>6</v>
      </c>
      <c r="I156" s="27">
        <v>4</v>
      </c>
      <c r="J156" s="28" t="s">
        <v>37</v>
      </c>
      <c r="K156" s="27">
        <v>4</v>
      </c>
      <c r="L156" s="27">
        <v>2</v>
      </c>
      <c r="M156" s="27">
        <v>83</v>
      </c>
      <c r="N156" s="31">
        <f t="shared" ref="N156:N158" si="100">K156*400+L156*100+M156</f>
        <v>1883</v>
      </c>
      <c r="O156" s="27">
        <v>330</v>
      </c>
      <c r="P156" s="31">
        <f t="shared" ref="P156:P158" si="101">N156*O156</f>
        <v>621390</v>
      </c>
      <c r="Q156" s="66">
        <f t="shared" ref="Q156:Q159" si="102">P156*0.01%</f>
        <v>62.139000000000003</v>
      </c>
      <c r="R156" s="66">
        <f t="shared" ref="R156:R159" si="103">Q156*90%</f>
        <v>55.9251</v>
      </c>
      <c r="S156" s="67">
        <f t="shared" ref="S156:S158" si="104">Q156-R156</f>
        <v>6.2139000000000024</v>
      </c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95" t="s">
        <v>365</v>
      </c>
    </row>
    <row r="157" spans="1:40" s="38" customFormat="1" ht="23.25" customHeight="1">
      <c r="A157" s="111"/>
      <c r="B157" s="28"/>
      <c r="C157" s="102"/>
      <c r="D157" s="30"/>
      <c r="E157" s="27" t="s">
        <v>43</v>
      </c>
      <c r="F157" s="27">
        <v>3664</v>
      </c>
      <c r="G157" s="27"/>
      <c r="H157" s="27">
        <v>8</v>
      </c>
      <c r="I157" s="27">
        <v>4</v>
      </c>
      <c r="J157" s="28" t="s">
        <v>37</v>
      </c>
      <c r="K157" s="27">
        <v>3</v>
      </c>
      <c r="L157" s="27">
        <v>0</v>
      </c>
      <c r="M157" s="27">
        <v>20</v>
      </c>
      <c r="N157" s="31">
        <f t="shared" si="100"/>
        <v>1220</v>
      </c>
      <c r="O157" s="27">
        <v>330</v>
      </c>
      <c r="P157" s="31">
        <f t="shared" si="101"/>
        <v>402600</v>
      </c>
      <c r="Q157" s="66">
        <f t="shared" si="102"/>
        <v>40.260000000000005</v>
      </c>
      <c r="R157" s="66">
        <f t="shared" si="103"/>
        <v>36.234000000000009</v>
      </c>
      <c r="S157" s="67">
        <f t="shared" si="104"/>
        <v>4.0259999999999962</v>
      </c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95"/>
    </row>
    <row r="158" spans="1:40" s="38" customFormat="1" ht="23.25" customHeight="1">
      <c r="A158" s="111"/>
      <c r="B158" s="28"/>
      <c r="C158" s="29"/>
      <c r="D158" s="30"/>
      <c r="E158" s="27" t="s">
        <v>43</v>
      </c>
      <c r="F158" s="27">
        <v>3663</v>
      </c>
      <c r="G158" s="27"/>
      <c r="H158" s="27">
        <v>10</v>
      </c>
      <c r="I158" s="27">
        <v>4</v>
      </c>
      <c r="J158" s="28" t="s">
        <v>37</v>
      </c>
      <c r="K158" s="27">
        <v>25</v>
      </c>
      <c r="L158" s="27">
        <v>0</v>
      </c>
      <c r="M158" s="27">
        <v>33</v>
      </c>
      <c r="N158" s="31">
        <f t="shared" si="100"/>
        <v>10033</v>
      </c>
      <c r="O158" s="27">
        <v>330</v>
      </c>
      <c r="P158" s="31">
        <f t="shared" si="101"/>
        <v>3310890</v>
      </c>
      <c r="Q158" s="66">
        <f t="shared" si="102"/>
        <v>331.089</v>
      </c>
      <c r="R158" s="66">
        <f t="shared" si="103"/>
        <v>297.98009999999999</v>
      </c>
      <c r="S158" s="67">
        <f t="shared" si="104"/>
        <v>33.108900000000006</v>
      </c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95"/>
    </row>
    <row r="159" spans="1:40" s="38" customFormat="1" ht="23.25" customHeight="1">
      <c r="A159" s="111"/>
      <c r="B159" s="28"/>
      <c r="C159" s="29"/>
      <c r="D159" s="30"/>
      <c r="E159" s="27"/>
      <c r="F159" s="79"/>
      <c r="G159" s="79"/>
      <c r="H159" s="27"/>
      <c r="I159" s="27"/>
      <c r="J159" s="28"/>
      <c r="K159" s="27"/>
      <c r="L159" s="27"/>
      <c r="M159" s="27"/>
      <c r="N159" s="31"/>
      <c r="O159" s="27"/>
      <c r="P159" s="31">
        <f>SUM(P156:P158)</f>
        <v>4334880</v>
      </c>
      <c r="Q159" s="66">
        <f t="shared" si="102"/>
        <v>433.488</v>
      </c>
      <c r="R159" s="66">
        <f t="shared" si="103"/>
        <v>390.13920000000002</v>
      </c>
      <c r="S159" s="56">
        <v>43</v>
      </c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95"/>
    </row>
    <row r="160" spans="1:40" s="38" customFormat="1" ht="23.25" customHeight="1">
      <c r="A160" s="111">
        <v>107</v>
      </c>
      <c r="B160" s="28" t="s">
        <v>370</v>
      </c>
      <c r="C160" s="29">
        <v>3470700085786</v>
      </c>
      <c r="D160" s="30" t="s">
        <v>371</v>
      </c>
      <c r="E160" s="27" t="s">
        <v>43</v>
      </c>
      <c r="F160" s="98" t="s">
        <v>101</v>
      </c>
      <c r="G160" s="79"/>
      <c r="H160" s="27">
        <v>53</v>
      </c>
      <c r="I160" s="27">
        <v>4</v>
      </c>
      <c r="J160" s="28" t="s">
        <v>37</v>
      </c>
      <c r="K160" s="27">
        <v>5</v>
      </c>
      <c r="L160" s="27">
        <v>2</v>
      </c>
      <c r="M160" s="27">
        <v>84</v>
      </c>
      <c r="N160" s="31">
        <f t="shared" ref="N160" si="105">K160*400+L160*100+M160</f>
        <v>2284</v>
      </c>
      <c r="O160" s="27">
        <v>330</v>
      </c>
      <c r="P160" s="31">
        <f t="shared" ref="P160" si="106">N160*O160</f>
        <v>753720</v>
      </c>
      <c r="Q160" s="66">
        <f t="shared" ref="Q160" si="107">P160*0.01%</f>
        <v>75.372</v>
      </c>
      <c r="R160" s="66">
        <f t="shared" ref="R160" si="108">Q160*90%</f>
        <v>67.834800000000001</v>
      </c>
      <c r="S160" s="67">
        <f t="shared" ref="S160" si="109">Q160-R160</f>
        <v>7.5371999999999986</v>
      </c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95"/>
    </row>
    <row r="161" spans="1:40" s="38" customFormat="1" ht="23.25" customHeight="1">
      <c r="A161" s="162">
        <v>108</v>
      </c>
      <c r="B161" s="28" t="s">
        <v>374</v>
      </c>
      <c r="C161" s="29">
        <v>3470700100301</v>
      </c>
      <c r="D161" s="30" t="s">
        <v>474</v>
      </c>
      <c r="E161" s="27" t="s">
        <v>43</v>
      </c>
      <c r="F161" s="98" t="s">
        <v>129</v>
      </c>
      <c r="G161" s="79"/>
      <c r="H161" s="27"/>
      <c r="I161" s="27">
        <v>6</v>
      </c>
      <c r="J161" s="28" t="s">
        <v>37</v>
      </c>
      <c r="K161" s="27">
        <v>12</v>
      </c>
      <c r="L161" s="27">
        <v>0</v>
      </c>
      <c r="M161" s="27">
        <v>0</v>
      </c>
      <c r="N161" s="31">
        <f t="shared" ref="N161:N165" si="110">K161*400+L161*100+M161</f>
        <v>4800</v>
      </c>
      <c r="O161" s="27">
        <v>330</v>
      </c>
      <c r="P161" s="31">
        <f t="shared" ref="P161:P165" si="111">N161*O161</f>
        <v>1584000</v>
      </c>
      <c r="Q161" s="66">
        <f t="shared" ref="Q161:Q165" si="112">P161*0.01%</f>
        <v>158.4</v>
      </c>
      <c r="R161" s="66">
        <f t="shared" ref="R161:R165" si="113">Q161*90%</f>
        <v>142.56</v>
      </c>
      <c r="S161" s="67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95"/>
    </row>
    <row r="162" spans="1:40" s="38" customFormat="1" ht="23.25" customHeight="1">
      <c r="A162" s="163"/>
      <c r="B162" s="28"/>
      <c r="C162" s="29"/>
      <c r="D162" s="30"/>
      <c r="E162" s="27" t="s">
        <v>43</v>
      </c>
      <c r="F162" s="98" t="s">
        <v>129</v>
      </c>
      <c r="G162" s="79"/>
      <c r="H162" s="27"/>
      <c r="I162" s="27"/>
      <c r="J162" s="28" t="s">
        <v>37</v>
      </c>
      <c r="K162" s="27">
        <v>6</v>
      </c>
      <c r="L162" s="27">
        <v>3</v>
      </c>
      <c r="M162" s="27">
        <v>0</v>
      </c>
      <c r="N162" s="31">
        <f t="shared" si="110"/>
        <v>2700</v>
      </c>
      <c r="O162" s="27">
        <v>330</v>
      </c>
      <c r="P162" s="31">
        <f t="shared" si="111"/>
        <v>891000</v>
      </c>
      <c r="Q162" s="66">
        <f t="shared" si="112"/>
        <v>89.100000000000009</v>
      </c>
      <c r="R162" s="66">
        <f t="shared" si="113"/>
        <v>80.190000000000012</v>
      </c>
      <c r="S162" s="67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95"/>
    </row>
    <row r="163" spans="1:40" s="38" customFormat="1" ht="23.25" customHeight="1">
      <c r="A163" s="163"/>
      <c r="B163" s="28"/>
      <c r="C163" s="29"/>
      <c r="D163" s="30"/>
      <c r="E163" s="27" t="s">
        <v>43</v>
      </c>
      <c r="F163" s="98" t="s">
        <v>129</v>
      </c>
      <c r="G163" s="79"/>
      <c r="H163" s="27"/>
      <c r="I163" s="27"/>
      <c r="J163" s="28"/>
      <c r="K163" s="27">
        <v>2</v>
      </c>
      <c r="L163" s="27">
        <v>1</v>
      </c>
      <c r="M163" s="27">
        <v>60</v>
      </c>
      <c r="N163" s="31">
        <f t="shared" si="110"/>
        <v>960</v>
      </c>
      <c r="O163" s="27">
        <v>330</v>
      </c>
      <c r="P163" s="31">
        <f t="shared" ref="P163" si="114">N163*O163</f>
        <v>316800</v>
      </c>
      <c r="Q163" s="66">
        <f t="shared" ref="Q163:Q164" si="115">P163*0.01%</f>
        <v>31.680000000000003</v>
      </c>
      <c r="R163" s="66">
        <f t="shared" ref="R163:R164" si="116">Q163*90%</f>
        <v>28.512000000000004</v>
      </c>
      <c r="S163" s="67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95"/>
    </row>
    <row r="164" spans="1:40" s="38" customFormat="1" ht="23.25" customHeight="1">
      <c r="A164" s="164"/>
      <c r="B164" s="28"/>
      <c r="C164" s="29"/>
      <c r="D164" s="30"/>
      <c r="E164" s="27"/>
      <c r="F164" s="98"/>
      <c r="G164" s="79"/>
      <c r="H164" s="27"/>
      <c r="I164" s="27"/>
      <c r="J164" s="28"/>
      <c r="K164" s="27"/>
      <c r="L164" s="27"/>
      <c r="M164" s="27"/>
      <c r="N164" s="31"/>
      <c r="O164" s="27"/>
      <c r="P164" s="31">
        <f>SUM(P161:P163)</f>
        <v>2791800</v>
      </c>
      <c r="Q164" s="66">
        <f t="shared" si="115"/>
        <v>279.18</v>
      </c>
      <c r="R164" s="66">
        <f t="shared" si="116"/>
        <v>251.262</v>
      </c>
      <c r="S164" s="67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95"/>
    </row>
    <row r="165" spans="1:40" s="38" customFormat="1" ht="23.25" customHeight="1">
      <c r="A165" s="111">
        <v>109</v>
      </c>
      <c r="B165" s="28" t="s">
        <v>375</v>
      </c>
      <c r="C165" s="29"/>
      <c r="D165" s="30" t="s">
        <v>78</v>
      </c>
      <c r="E165" s="27" t="s">
        <v>43</v>
      </c>
      <c r="F165" s="98"/>
      <c r="G165" s="79"/>
      <c r="H165" s="27"/>
      <c r="I165" s="27">
        <v>6</v>
      </c>
      <c r="J165" s="28" t="s">
        <v>37</v>
      </c>
      <c r="K165" s="103" t="s">
        <v>163</v>
      </c>
      <c r="L165" s="103" t="s">
        <v>97</v>
      </c>
      <c r="M165" s="103" t="s">
        <v>98</v>
      </c>
      <c r="N165" s="104">
        <f t="shared" si="110"/>
        <v>17521</v>
      </c>
      <c r="O165" s="105">
        <v>330</v>
      </c>
      <c r="P165" s="104">
        <f t="shared" si="111"/>
        <v>5781930</v>
      </c>
      <c r="Q165" s="106">
        <f t="shared" si="112"/>
        <v>578.19299999999998</v>
      </c>
      <c r="R165" s="106">
        <f t="shared" si="113"/>
        <v>520.37369999999999</v>
      </c>
      <c r="S165" s="107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95"/>
    </row>
    <row r="166" spans="1:40" s="38" customFormat="1" ht="23.25" customHeight="1">
      <c r="A166" s="111">
        <v>110</v>
      </c>
      <c r="B166" s="28" t="s">
        <v>377</v>
      </c>
      <c r="C166" s="29"/>
      <c r="D166" s="30" t="s">
        <v>473</v>
      </c>
      <c r="E166" s="27" t="s">
        <v>43</v>
      </c>
      <c r="F166" s="98">
        <v>3652</v>
      </c>
      <c r="G166" s="79"/>
      <c r="H166" s="27">
        <v>8</v>
      </c>
      <c r="I166" s="27">
        <v>6</v>
      </c>
      <c r="J166" s="28" t="s">
        <v>37</v>
      </c>
      <c r="K166" s="103" t="s">
        <v>95</v>
      </c>
      <c r="L166" s="103" t="s">
        <v>376</v>
      </c>
      <c r="M166" s="103" t="s">
        <v>379</v>
      </c>
      <c r="N166" s="104">
        <f t="shared" ref="N166:N167" si="117">K166*400+L166*100+M166</f>
        <v>3291</v>
      </c>
      <c r="O166" s="105">
        <v>330</v>
      </c>
      <c r="P166" s="104">
        <f t="shared" ref="P166:P167" si="118">N166*O166</f>
        <v>1086030</v>
      </c>
      <c r="Q166" s="106">
        <f t="shared" ref="Q166:Q167" si="119">P166*0.01%</f>
        <v>108.60300000000001</v>
      </c>
      <c r="R166" s="106">
        <f t="shared" ref="R166:R167" si="120">Q166*90%</f>
        <v>97.742700000000013</v>
      </c>
      <c r="S166" s="107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95"/>
    </row>
    <row r="167" spans="1:40" s="38" customFormat="1" ht="23.25" customHeight="1">
      <c r="A167" s="111">
        <v>111</v>
      </c>
      <c r="B167" s="28" t="s">
        <v>380</v>
      </c>
      <c r="C167" s="29">
        <v>3470700080334</v>
      </c>
      <c r="D167" s="30" t="s">
        <v>472</v>
      </c>
      <c r="E167" s="27" t="s">
        <v>43</v>
      </c>
      <c r="F167" s="98">
        <v>3664</v>
      </c>
      <c r="G167" s="79"/>
      <c r="H167" s="27">
        <v>16</v>
      </c>
      <c r="I167" s="27">
        <v>1</v>
      </c>
      <c r="J167" s="28" t="s">
        <v>37</v>
      </c>
      <c r="K167" s="103" t="s">
        <v>194</v>
      </c>
      <c r="L167" s="103" t="s">
        <v>104</v>
      </c>
      <c r="M167" s="103" t="s">
        <v>95</v>
      </c>
      <c r="N167" s="104">
        <f t="shared" si="117"/>
        <v>9808</v>
      </c>
      <c r="O167" s="105">
        <v>330</v>
      </c>
      <c r="P167" s="104">
        <f t="shared" si="118"/>
        <v>3236640</v>
      </c>
      <c r="Q167" s="106">
        <f t="shared" si="119"/>
        <v>323.66399999999999</v>
      </c>
      <c r="R167" s="106">
        <f t="shared" si="120"/>
        <v>291.29759999999999</v>
      </c>
      <c r="S167" s="107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95"/>
    </row>
    <row r="168" spans="1:40" s="38" customFormat="1" ht="23.25" customHeight="1">
      <c r="A168" s="111">
        <v>112</v>
      </c>
      <c r="B168" s="28" t="s">
        <v>381</v>
      </c>
      <c r="C168" s="29">
        <v>3470700074431</v>
      </c>
      <c r="D168" s="30" t="s">
        <v>382</v>
      </c>
      <c r="E168" s="27" t="s">
        <v>43</v>
      </c>
      <c r="F168" s="98"/>
      <c r="G168" s="79"/>
      <c r="H168" s="27"/>
      <c r="I168" s="27">
        <v>1</v>
      </c>
      <c r="J168" s="28" t="s">
        <v>37</v>
      </c>
      <c r="K168" s="103"/>
      <c r="L168" s="103"/>
      <c r="M168" s="103"/>
      <c r="N168" s="104">
        <f t="shared" ref="N168:N171" si="121">K168*400+L168*100+M168</f>
        <v>0</v>
      </c>
      <c r="O168" s="105">
        <v>330</v>
      </c>
      <c r="P168" s="104">
        <f t="shared" ref="P168:P171" si="122">N168*O168</f>
        <v>0</v>
      </c>
      <c r="Q168" s="106">
        <f t="shared" ref="Q168:Q172" si="123">P168*0.01%</f>
        <v>0</v>
      </c>
      <c r="R168" s="106">
        <f t="shared" ref="R168:R172" si="124">Q168*90%</f>
        <v>0</v>
      </c>
      <c r="S168" s="107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95"/>
    </row>
    <row r="169" spans="1:40" s="38" customFormat="1" ht="23.25" customHeight="1">
      <c r="A169" s="162">
        <v>113</v>
      </c>
      <c r="B169" s="28" t="s">
        <v>400</v>
      </c>
      <c r="C169" s="29">
        <v>3470700100271</v>
      </c>
      <c r="D169" s="30" t="s">
        <v>502</v>
      </c>
      <c r="E169" s="27" t="s">
        <v>43</v>
      </c>
      <c r="F169" s="98">
        <v>6090</v>
      </c>
      <c r="G169" s="79"/>
      <c r="H169" s="27">
        <v>23</v>
      </c>
      <c r="I169" s="27">
        <v>6</v>
      </c>
      <c r="J169" s="28" t="s">
        <v>37</v>
      </c>
      <c r="K169" s="103" t="s">
        <v>160</v>
      </c>
      <c r="L169" s="103" t="s">
        <v>104</v>
      </c>
      <c r="M169" s="103" t="s">
        <v>133</v>
      </c>
      <c r="N169" s="104">
        <f t="shared" si="121"/>
        <v>2219</v>
      </c>
      <c r="O169" s="105">
        <v>330</v>
      </c>
      <c r="P169" s="104">
        <f t="shared" si="122"/>
        <v>732270</v>
      </c>
      <c r="Q169" s="106">
        <f t="shared" si="123"/>
        <v>73.227000000000004</v>
      </c>
      <c r="R169" s="106">
        <f t="shared" si="124"/>
        <v>65.904300000000006</v>
      </c>
      <c r="S169" s="107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95"/>
    </row>
    <row r="170" spans="1:40" s="38" customFormat="1" ht="23.25" customHeight="1">
      <c r="A170" s="163"/>
      <c r="B170" s="28"/>
      <c r="C170" s="29"/>
      <c r="D170" s="30"/>
      <c r="E170" s="27" t="s">
        <v>43</v>
      </c>
      <c r="F170" s="98">
        <v>3662</v>
      </c>
      <c r="G170" s="79"/>
      <c r="H170" s="27">
        <v>16</v>
      </c>
      <c r="I170" s="27"/>
      <c r="J170" s="28" t="s">
        <v>37</v>
      </c>
      <c r="K170" s="103" t="s">
        <v>104</v>
      </c>
      <c r="L170" s="103" t="s">
        <v>97</v>
      </c>
      <c r="M170" s="103" t="s">
        <v>503</v>
      </c>
      <c r="N170" s="104">
        <f t="shared" si="121"/>
        <v>1112</v>
      </c>
      <c r="O170" s="105">
        <v>330</v>
      </c>
      <c r="P170" s="104">
        <f t="shared" si="122"/>
        <v>366960</v>
      </c>
      <c r="Q170" s="106">
        <f t="shared" si="123"/>
        <v>36.696000000000005</v>
      </c>
      <c r="R170" s="106">
        <f t="shared" si="124"/>
        <v>33.026400000000002</v>
      </c>
      <c r="S170" s="107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95"/>
    </row>
    <row r="171" spans="1:40" s="38" customFormat="1" ht="23.25" customHeight="1">
      <c r="A171" s="163"/>
      <c r="B171" s="28"/>
      <c r="C171" s="29"/>
      <c r="D171" s="30"/>
      <c r="E171" s="27" t="s">
        <v>43</v>
      </c>
      <c r="F171" s="98">
        <v>6292</v>
      </c>
      <c r="G171" s="79"/>
      <c r="H171" s="27">
        <v>10</v>
      </c>
      <c r="I171" s="27"/>
      <c r="J171" s="28" t="s">
        <v>37</v>
      </c>
      <c r="K171" s="103" t="s">
        <v>160</v>
      </c>
      <c r="L171" s="103" t="s">
        <v>376</v>
      </c>
      <c r="M171" s="103" t="s">
        <v>503</v>
      </c>
      <c r="N171" s="104">
        <f t="shared" si="121"/>
        <v>2012</v>
      </c>
      <c r="O171" s="105">
        <v>330</v>
      </c>
      <c r="P171" s="104">
        <f t="shared" si="122"/>
        <v>663960</v>
      </c>
      <c r="Q171" s="106">
        <f t="shared" si="123"/>
        <v>66.396000000000001</v>
      </c>
      <c r="R171" s="106">
        <f t="shared" si="124"/>
        <v>59.756399999999999</v>
      </c>
      <c r="S171" s="107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95"/>
    </row>
    <row r="172" spans="1:40" s="38" customFormat="1" ht="23.25" customHeight="1">
      <c r="A172" s="164"/>
      <c r="B172" s="28"/>
      <c r="C172" s="29"/>
      <c r="D172" s="30"/>
      <c r="E172" s="27"/>
      <c r="F172" s="98"/>
      <c r="G172" s="79"/>
      <c r="H172" s="27"/>
      <c r="I172" s="27"/>
      <c r="J172" s="28"/>
      <c r="K172" s="103"/>
      <c r="L172" s="103"/>
      <c r="M172" s="103"/>
      <c r="N172" s="104"/>
      <c r="O172" s="105"/>
      <c r="P172" s="104">
        <f>SUM(P169:P171)</f>
        <v>1763190</v>
      </c>
      <c r="Q172" s="106">
        <f t="shared" si="123"/>
        <v>176.31900000000002</v>
      </c>
      <c r="R172" s="106">
        <f t="shared" si="124"/>
        <v>158.68710000000002</v>
      </c>
      <c r="S172" s="107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95"/>
    </row>
    <row r="173" spans="1:40" s="38" customFormat="1" ht="23.25" customHeight="1">
      <c r="A173" s="111">
        <v>114</v>
      </c>
      <c r="B173" s="28" t="s">
        <v>405</v>
      </c>
      <c r="C173" s="29">
        <v>3470700100297</v>
      </c>
      <c r="D173" s="30" t="s">
        <v>406</v>
      </c>
      <c r="E173" s="27" t="s">
        <v>43</v>
      </c>
      <c r="F173" s="98">
        <v>6092</v>
      </c>
      <c r="G173" s="79"/>
      <c r="H173" s="27">
        <v>41</v>
      </c>
      <c r="I173" s="27">
        <v>6</v>
      </c>
      <c r="J173" s="28" t="s">
        <v>37</v>
      </c>
      <c r="K173" s="103" t="s">
        <v>55</v>
      </c>
      <c r="L173" s="103" t="s">
        <v>376</v>
      </c>
      <c r="M173" s="103" t="s">
        <v>108</v>
      </c>
      <c r="N173" s="104">
        <f t="shared" ref="N173" si="125">K173*400+L173*100+M173</f>
        <v>8090</v>
      </c>
      <c r="O173" s="105">
        <v>330</v>
      </c>
      <c r="P173" s="104">
        <f t="shared" ref="P173" si="126">N173*O173</f>
        <v>2669700</v>
      </c>
      <c r="Q173" s="106">
        <f t="shared" ref="Q173" si="127">P173*0.01%</f>
        <v>266.97000000000003</v>
      </c>
      <c r="R173" s="106">
        <f t="shared" ref="R173" si="128">Q173*90%</f>
        <v>240.27300000000002</v>
      </c>
      <c r="S173" s="107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95"/>
    </row>
    <row r="174" spans="1:40" s="38" customFormat="1" ht="23.25" customHeight="1">
      <c r="A174" s="111">
        <v>115</v>
      </c>
      <c r="B174" s="28" t="s">
        <v>418</v>
      </c>
      <c r="C174" s="156">
        <v>3470700099248</v>
      </c>
      <c r="D174" s="30" t="s">
        <v>419</v>
      </c>
      <c r="E174" s="27" t="s">
        <v>43</v>
      </c>
      <c r="F174" s="98">
        <v>813</v>
      </c>
      <c r="G174" s="79"/>
      <c r="H174" s="27">
        <v>4</v>
      </c>
      <c r="I174" s="27">
        <v>6</v>
      </c>
      <c r="J174" s="28" t="s">
        <v>37</v>
      </c>
      <c r="K174" s="103" t="s">
        <v>378</v>
      </c>
      <c r="L174" s="103" t="s">
        <v>104</v>
      </c>
      <c r="M174" s="103" t="s">
        <v>60</v>
      </c>
      <c r="N174" s="104">
        <f t="shared" ref="N174" si="129">K174*400+L174*100+M174</f>
        <v>9417</v>
      </c>
      <c r="O174" s="105">
        <v>330</v>
      </c>
      <c r="P174" s="104">
        <f t="shared" ref="P174" si="130">N174*O174</f>
        <v>3107610</v>
      </c>
      <c r="Q174" s="106">
        <f t="shared" ref="Q174" si="131">P174*0.01%</f>
        <v>310.76100000000002</v>
      </c>
      <c r="R174" s="106">
        <f t="shared" ref="R174" si="132">Q174*90%</f>
        <v>279.68490000000003</v>
      </c>
      <c r="S174" s="107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95" t="s">
        <v>471</v>
      </c>
    </row>
    <row r="175" spans="1:40" s="38" customFormat="1" ht="23.25" customHeight="1">
      <c r="A175" s="111">
        <v>116</v>
      </c>
      <c r="B175" s="28" t="s">
        <v>425</v>
      </c>
      <c r="C175" s="29">
        <v>3470700079425</v>
      </c>
      <c r="D175" s="30" t="s">
        <v>424</v>
      </c>
      <c r="E175" s="27" t="s">
        <v>43</v>
      </c>
      <c r="F175" s="98">
        <v>0</v>
      </c>
      <c r="G175" s="79"/>
      <c r="H175" s="27">
        <v>0</v>
      </c>
      <c r="I175" s="27">
        <v>1</v>
      </c>
      <c r="J175" s="28" t="s">
        <v>37</v>
      </c>
      <c r="K175" s="103" t="s">
        <v>376</v>
      </c>
      <c r="L175" s="103" t="s">
        <v>376</v>
      </c>
      <c r="M175" s="103" t="s">
        <v>376</v>
      </c>
      <c r="N175" s="104">
        <f t="shared" ref="N175:N177" si="133">K175*400+L175*100+M175</f>
        <v>0</v>
      </c>
      <c r="O175" s="105">
        <v>330</v>
      </c>
      <c r="P175" s="104">
        <f t="shared" ref="P175:P177" si="134">N175*O175</f>
        <v>0</v>
      </c>
      <c r="Q175" s="106">
        <f t="shared" ref="Q175:Q177" si="135">P175*0.01%</f>
        <v>0</v>
      </c>
      <c r="R175" s="106">
        <f t="shared" ref="R175:R177" si="136">Q175*90%</f>
        <v>0</v>
      </c>
      <c r="S175" s="107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95"/>
    </row>
    <row r="176" spans="1:40" s="38" customFormat="1" ht="23.25" customHeight="1">
      <c r="A176" s="111">
        <v>117</v>
      </c>
      <c r="B176" s="28" t="s">
        <v>431</v>
      </c>
      <c r="C176" s="29">
        <v>3470700027735</v>
      </c>
      <c r="D176" s="30" t="s">
        <v>100</v>
      </c>
      <c r="E176" s="27" t="s">
        <v>43</v>
      </c>
      <c r="F176" s="98" t="s">
        <v>432</v>
      </c>
      <c r="G176" s="79"/>
      <c r="H176" s="27">
        <v>30</v>
      </c>
      <c r="I176" s="27">
        <v>6</v>
      </c>
      <c r="J176" s="28" t="s">
        <v>37</v>
      </c>
      <c r="K176" s="103" t="s">
        <v>79</v>
      </c>
      <c r="L176" s="103" t="s">
        <v>97</v>
      </c>
      <c r="M176" s="103" t="s">
        <v>77</v>
      </c>
      <c r="N176" s="104">
        <f t="shared" si="133"/>
        <v>12726</v>
      </c>
      <c r="O176" s="105">
        <v>330</v>
      </c>
      <c r="P176" s="104">
        <f t="shared" si="134"/>
        <v>4199580</v>
      </c>
      <c r="Q176" s="106">
        <f t="shared" si="135"/>
        <v>419.95800000000003</v>
      </c>
      <c r="R176" s="106">
        <f t="shared" si="136"/>
        <v>377.96220000000005</v>
      </c>
      <c r="S176" s="107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95"/>
    </row>
    <row r="177" spans="1:43" s="37" customFormat="1" ht="24.95" customHeight="1" thickBot="1">
      <c r="A177" s="110">
        <v>118</v>
      </c>
      <c r="B177" s="146" t="s">
        <v>460</v>
      </c>
      <c r="C177" s="39" t="s">
        <v>463</v>
      </c>
      <c r="D177" s="147" t="s">
        <v>461</v>
      </c>
      <c r="E177" s="27" t="s">
        <v>43</v>
      </c>
      <c r="F177" s="111">
        <v>3664</v>
      </c>
      <c r="G177" s="111"/>
      <c r="H177" s="111">
        <v>13</v>
      </c>
      <c r="I177" s="111">
        <v>1</v>
      </c>
      <c r="J177" s="146" t="s">
        <v>37</v>
      </c>
      <c r="K177" s="111">
        <v>20</v>
      </c>
      <c r="L177" s="111">
        <v>2</v>
      </c>
      <c r="M177" s="111">
        <v>95</v>
      </c>
      <c r="N177" s="34">
        <f t="shared" si="133"/>
        <v>8295</v>
      </c>
      <c r="O177" s="111">
        <v>330</v>
      </c>
      <c r="P177" s="34">
        <f t="shared" si="134"/>
        <v>2737350</v>
      </c>
      <c r="Q177" s="51">
        <f t="shared" si="135"/>
        <v>273.73500000000001</v>
      </c>
      <c r="R177" s="51">
        <f t="shared" si="136"/>
        <v>246.36150000000001</v>
      </c>
      <c r="S177" s="56"/>
      <c r="T177" s="30"/>
      <c r="U177" s="28"/>
      <c r="V177" s="32"/>
      <c r="W177" s="33"/>
      <c r="X177" s="27"/>
      <c r="Y177" s="27"/>
      <c r="Z177" s="27"/>
      <c r="AA177" s="27"/>
      <c r="AB177" s="27"/>
      <c r="AC177" s="34">
        <f t="shared" ref="AC177" si="137">AB177*7850*0.3%</f>
        <v>0</v>
      </c>
      <c r="AD177" s="31"/>
      <c r="AE177" s="31">
        <f t="shared" ref="AE177" si="138">Z177*AD177</f>
        <v>0</v>
      </c>
      <c r="AF177" s="27"/>
      <c r="AG177" s="31"/>
      <c r="AH177" s="31">
        <f t="shared" ref="AH177" si="139">AE177-AG177</f>
        <v>0</v>
      </c>
      <c r="AI177" s="31">
        <f t="shared" ref="AI177" si="140">P177+AH177</f>
        <v>2737350</v>
      </c>
      <c r="AJ177" s="31"/>
      <c r="AK177" s="31"/>
      <c r="AL177" s="35"/>
      <c r="AM177" s="48">
        <v>1E-4</v>
      </c>
      <c r="AN177" s="148" t="s">
        <v>462</v>
      </c>
      <c r="AO177" s="36"/>
      <c r="AP177" s="36"/>
      <c r="AQ177" s="36"/>
    </row>
    <row r="178" spans="1:43" s="37" customFormat="1" ht="24.95" customHeight="1" thickBot="1">
      <c r="A178" s="110">
        <v>119</v>
      </c>
      <c r="B178" s="146" t="s">
        <v>479</v>
      </c>
      <c r="C178" s="39" t="s">
        <v>480</v>
      </c>
      <c r="D178" s="147" t="s">
        <v>481</v>
      </c>
      <c r="E178" s="27" t="s">
        <v>43</v>
      </c>
      <c r="F178" s="27">
        <v>3676</v>
      </c>
      <c r="G178" s="111"/>
      <c r="H178" s="111"/>
      <c r="I178" s="111">
        <v>4</v>
      </c>
      <c r="J178" s="146" t="s">
        <v>37</v>
      </c>
      <c r="K178" s="111">
        <v>5</v>
      </c>
      <c r="L178" s="111">
        <v>0</v>
      </c>
      <c r="M178" s="111">
        <v>0</v>
      </c>
      <c r="N178" s="34">
        <f t="shared" ref="N178" si="141">K178*400+L178*100+M178</f>
        <v>2000</v>
      </c>
      <c r="O178" s="111">
        <v>330</v>
      </c>
      <c r="P178" s="34">
        <f t="shared" ref="P178" si="142">N178*O178</f>
        <v>660000</v>
      </c>
      <c r="Q178" s="51">
        <f t="shared" ref="Q178" si="143">P178*0.01%</f>
        <v>66</v>
      </c>
      <c r="R178" s="51">
        <f t="shared" ref="R178" si="144">Q178*90%</f>
        <v>59.4</v>
      </c>
      <c r="S178" s="56"/>
      <c r="T178" s="30"/>
      <c r="U178" s="28"/>
      <c r="V178" s="32"/>
      <c r="W178" s="33"/>
      <c r="X178" s="27"/>
      <c r="Y178" s="27"/>
      <c r="Z178" s="27"/>
      <c r="AA178" s="27"/>
      <c r="AB178" s="27"/>
      <c r="AC178" s="34">
        <f t="shared" ref="AC178" si="145">AB178*7850*0.3%</f>
        <v>0</v>
      </c>
      <c r="AD178" s="31"/>
      <c r="AE178" s="31">
        <f t="shared" ref="AE178" si="146">Z178*AD178</f>
        <v>0</v>
      </c>
      <c r="AF178" s="27"/>
      <c r="AG178" s="31"/>
      <c r="AH178" s="31">
        <f t="shared" ref="AH178" si="147">AE178-AG178</f>
        <v>0</v>
      </c>
      <c r="AI178" s="31">
        <f t="shared" ref="AI178" si="148">P178+AH178</f>
        <v>660000</v>
      </c>
      <c r="AJ178" s="31"/>
      <c r="AK178" s="31"/>
      <c r="AL178" s="35"/>
      <c r="AM178" s="48">
        <v>1E-4</v>
      </c>
      <c r="AN178" s="148"/>
      <c r="AO178" s="36"/>
      <c r="AP178" s="36"/>
      <c r="AQ178" s="36"/>
    </row>
    <row r="179" spans="1:43" s="37" customFormat="1" ht="24.95" customHeight="1" thickBot="1">
      <c r="A179" s="110">
        <v>120</v>
      </c>
      <c r="B179" s="146" t="s">
        <v>493</v>
      </c>
      <c r="C179" s="39" t="s">
        <v>480</v>
      </c>
      <c r="D179" s="147" t="s">
        <v>481</v>
      </c>
      <c r="E179" s="27" t="s">
        <v>43</v>
      </c>
      <c r="F179" s="27">
        <v>3676</v>
      </c>
      <c r="G179" s="111"/>
      <c r="H179" s="111"/>
      <c r="I179" s="111">
        <v>4</v>
      </c>
      <c r="J179" s="146" t="s">
        <v>37</v>
      </c>
      <c r="K179" s="111">
        <v>6</v>
      </c>
      <c r="L179" s="111">
        <v>3</v>
      </c>
      <c r="M179" s="111">
        <v>89</v>
      </c>
      <c r="N179" s="34">
        <f t="shared" ref="N179" si="149">K179*400+L179*100+M179</f>
        <v>2789</v>
      </c>
      <c r="O179" s="111">
        <v>330</v>
      </c>
      <c r="P179" s="34">
        <f t="shared" ref="P179" si="150">N179*O179</f>
        <v>920370</v>
      </c>
      <c r="Q179" s="51">
        <f t="shared" ref="Q179" si="151">P179*0.01%</f>
        <v>92.037000000000006</v>
      </c>
      <c r="R179" s="51">
        <f t="shared" ref="R179" si="152">Q179*90%</f>
        <v>82.833300000000008</v>
      </c>
      <c r="S179" s="56"/>
      <c r="T179" s="30"/>
      <c r="U179" s="28"/>
      <c r="V179" s="32"/>
      <c r="W179" s="33"/>
      <c r="X179" s="27"/>
      <c r="Y179" s="27"/>
      <c r="Z179" s="27"/>
      <c r="AA179" s="27"/>
      <c r="AB179" s="27"/>
      <c r="AC179" s="34">
        <f t="shared" ref="AC179" si="153">AB179*7850*0.3%</f>
        <v>0</v>
      </c>
      <c r="AD179" s="31"/>
      <c r="AE179" s="31">
        <f t="shared" ref="AE179" si="154">Z179*AD179</f>
        <v>0</v>
      </c>
      <c r="AF179" s="27"/>
      <c r="AG179" s="31"/>
      <c r="AH179" s="31">
        <f t="shared" ref="AH179" si="155">AE179-AG179</f>
        <v>0</v>
      </c>
      <c r="AI179" s="31">
        <f t="shared" ref="AI179" si="156">P179+AH179</f>
        <v>920370</v>
      </c>
      <c r="AJ179" s="31"/>
      <c r="AK179" s="31"/>
      <c r="AL179" s="35"/>
      <c r="AM179" s="48">
        <v>1E-4</v>
      </c>
      <c r="AN179" s="148"/>
      <c r="AO179" s="36"/>
      <c r="AP179" s="36"/>
      <c r="AQ179" s="36"/>
    </row>
    <row r="180" spans="1:43" s="37" customFormat="1" ht="24.95" customHeight="1" thickBot="1">
      <c r="A180" s="110">
        <v>121</v>
      </c>
      <c r="B180" s="146" t="s">
        <v>496</v>
      </c>
      <c r="C180" s="39" t="s">
        <v>497</v>
      </c>
      <c r="D180" s="147" t="s">
        <v>499</v>
      </c>
      <c r="E180" s="27" t="s">
        <v>43</v>
      </c>
      <c r="F180" s="27">
        <v>813</v>
      </c>
      <c r="G180" s="111"/>
      <c r="H180" s="111">
        <v>22</v>
      </c>
      <c r="I180" s="111">
        <v>6</v>
      </c>
      <c r="J180" s="146" t="s">
        <v>37</v>
      </c>
      <c r="K180" s="111">
        <v>17</v>
      </c>
      <c r="L180" s="111">
        <v>0</v>
      </c>
      <c r="M180" s="111">
        <v>5</v>
      </c>
      <c r="N180" s="34">
        <f t="shared" ref="N180" si="157">K180*400+L180*100+M180</f>
        <v>6805</v>
      </c>
      <c r="O180" s="111">
        <v>330</v>
      </c>
      <c r="P180" s="34">
        <f t="shared" ref="P180" si="158">N180*O180</f>
        <v>2245650</v>
      </c>
      <c r="Q180" s="51">
        <v>240</v>
      </c>
      <c r="R180" s="51">
        <f t="shared" ref="R180" si="159">Q180*90%</f>
        <v>216</v>
      </c>
      <c r="S180" s="56"/>
      <c r="T180" s="30"/>
      <c r="U180" s="28"/>
      <c r="V180" s="32"/>
      <c r="W180" s="33"/>
      <c r="X180" s="27"/>
      <c r="Y180" s="27"/>
      <c r="Z180" s="27"/>
      <c r="AA180" s="27"/>
      <c r="AB180" s="27"/>
      <c r="AC180" s="34">
        <f t="shared" ref="AC180" si="160">AB180*7850*0.3%</f>
        <v>0</v>
      </c>
      <c r="AD180" s="31"/>
      <c r="AE180" s="31">
        <f t="shared" ref="AE180" si="161">Z180*AD180</f>
        <v>0</v>
      </c>
      <c r="AF180" s="27"/>
      <c r="AG180" s="31"/>
      <c r="AH180" s="31">
        <f t="shared" ref="AH180" si="162">AE180-AG180</f>
        <v>0</v>
      </c>
      <c r="AI180" s="31">
        <f t="shared" ref="AI180" si="163">P180+AH180</f>
        <v>2245650</v>
      </c>
      <c r="AJ180" s="31"/>
      <c r="AK180" s="31"/>
      <c r="AL180" s="35"/>
      <c r="AM180" s="48">
        <v>1E-4</v>
      </c>
      <c r="AN180" s="148" t="s">
        <v>498</v>
      </c>
      <c r="AO180" s="36"/>
      <c r="AP180" s="36"/>
      <c r="AQ180" s="36"/>
    </row>
  </sheetData>
  <mergeCells count="61">
    <mergeCell ref="AN2:AN4"/>
    <mergeCell ref="K3:M3"/>
    <mergeCell ref="N3:N4"/>
    <mergeCell ref="O3:O4"/>
    <mergeCell ref="P3:P4"/>
    <mergeCell ref="T3:T4"/>
    <mergeCell ref="U3:U4"/>
    <mergeCell ref="V3:V4"/>
    <mergeCell ref="AK2:AK4"/>
    <mergeCell ref="AH3:AH4"/>
    <mergeCell ref="AA3:AA4"/>
    <mergeCell ref="AB3:AB4"/>
    <mergeCell ref="AC3:AC4"/>
    <mergeCell ref="AD3:AD4"/>
    <mergeCell ref="AE3:AE4"/>
    <mergeCell ref="A1:AN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T2:AH2"/>
    <mergeCell ref="AI2:AI4"/>
    <mergeCell ref="AJ2:AJ4"/>
    <mergeCell ref="AF3:AG3"/>
    <mergeCell ref="W3:W4"/>
    <mergeCell ref="A16:A18"/>
    <mergeCell ref="A21:A23"/>
    <mergeCell ref="A27:A29"/>
    <mergeCell ref="AM2:AM4"/>
    <mergeCell ref="X3:X4"/>
    <mergeCell ref="Y3:Y4"/>
    <mergeCell ref="Z3:Z4"/>
    <mergeCell ref="AL2:AL4"/>
    <mergeCell ref="A35:A37"/>
    <mergeCell ref="A38:A40"/>
    <mergeCell ref="A44:A46"/>
    <mergeCell ref="A50:A52"/>
    <mergeCell ref="A56:A58"/>
    <mergeCell ref="A64:A66"/>
    <mergeCell ref="A67:A69"/>
    <mergeCell ref="A79:A81"/>
    <mergeCell ref="A87:A91"/>
    <mergeCell ref="A92:A95"/>
    <mergeCell ref="A161:A164"/>
    <mergeCell ref="A169:A172"/>
    <mergeCell ref="A96:A98"/>
    <mergeCell ref="A144:A146"/>
    <mergeCell ref="A102:A104"/>
    <mergeCell ref="A108:A110"/>
    <mergeCell ref="A119:A121"/>
    <mergeCell ref="A122:A124"/>
    <mergeCell ref="A137:A139"/>
    <mergeCell ref="A126:A129"/>
    <mergeCell ref="A152:A154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6"/>
  <sheetViews>
    <sheetView workbookViewId="0">
      <selection activeCell="B5" sqref="B1:C1048576"/>
    </sheetView>
  </sheetViews>
  <sheetFormatPr defaultRowHeight="14.25"/>
  <cols>
    <col min="1" max="1" width="6" customWidth="1"/>
    <col min="2" max="2" width="15.75" hidden="1" customWidth="1"/>
    <col min="3" max="3" width="17.75" style="1" hidden="1" customWidth="1"/>
    <col min="4" max="4" width="7.875" customWidth="1"/>
    <col min="5" max="5" width="8.75" customWidth="1"/>
    <col min="6" max="6" width="12.625" customWidth="1"/>
    <col min="7" max="7" width="6.625" customWidth="1"/>
    <col min="8" max="8" width="7.5" customWidth="1"/>
    <col min="10" max="10" width="10.875" style="1" customWidth="1"/>
    <col min="17" max="17" width="5.875" customWidth="1"/>
    <col min="18" max="18" width="7" customWidth="1"/>
    <col min="39" max="39" width="10.375" customWidth="1"/>
  </cols>
  <sheetData>
    <row r="1" spans="1:39" ht="64.5" customHeight="1">
      <c r="A1" s="179" t="s">
        <v>192</v>
      </c>
      <c r="B1" s="179"/>
      <c r="C1" s="179"/>
      <c r="D1" s="179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</row>
    <row r="2" spans="1:39" ht="18">
      <c r="A2" s="214" t="s">
        <v>20</v>
      </c>
      <c r="B2" s="214" t="s">
        <v>0</v>
      </c>
      <c r="C2" s="217" t="s">
        <v>1</v>
      </c>
      <c r="D2" s="214" t="s">
        <v>2</v>
      </c>
      <c r="E2" s="214" t="s">
        <v>18</v>
      </c>
      <c r="F2" s="214" t="s">
        <v>3</v>
      </c>
      <c r="G2" s="214" t="s">
        <v>4</v>
      </c>
      <c r="H2" s="214" t="s">
        <v>5</v>
      </c>
      <c r="I2" s="214" t="s">
        <v>6</v>
      </c>
      <c r="J2" s="214" t="s">
        <v>7</v>
      </c>
      <c r="K2" s="220" t="s">
        <v>21</v>
      </c>
      <c r="L2" s="221"/>
      <c r="M2" s="221"/>
      <c r="N2" s="221"/>
      <c r="O2" s="221"/>
      <c r="P2" s="222"/>
      <c r="Q2" s="15"/>
      <c r="R2" s="15"/>
      <c r="S2" s="223" t="s">
        <v>22</v>
      </c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5"/>
      <c r="AH2" s="226" t="s">
        <v>23</v>
      </c>
      <c r="AI2" s="226" t="s">
        <v>24</v>
      </c>
      <c r="AJ2" s="240" t="s">
        <v>25</v>
      </c>
      <c r="AK2" s="231" t="s">
        <v>26</v>
      </c>
      <c r="AL2" s="236" t="s">
        <v>27</v>
      </c>
      <c r="AM2" s="237" t="s">
        <v>8</v>
      </c>
    </row>
    <row r="3" spans="1:39" ht="36">
      <c r="A3" s="216"/>
      <c r="B3" s="216"/>
      <c r="C3" s="218"/>
      <c r="D3" s="216"/>
      <c r="E3" s="216"/>
      <c r="F3" s="216"/>
      <c r="G3" s="216"/>
      <c r="H3" s="216"/>
      <c r="I3" s="216"/>
      <c r="J3" s="216"/>
      <c r="K3" s="223" t="s">
        <v>9</v>
      </c>
      <c r="L3" s="224"/>
      <c r="M3" s="225"/>
      <c r="N3" s="240" t="s">
        <v>10</v>
      </c>
      <c r="O3" s="226" t="s">
        <v>11</v>
      </c>
      <c r="P3" s="226" t="s">
        <v>12</v>
      </c>
      <c r="Q3" s="24" t="s">
        <v>13</v>
      </c>
      <c r="R3" s="214" t="s">
        <v>369</v>
      </c>
      <c r="S3" s="226" t="s">
        <v>20</v>
      </c>
      <c r="T3" s="214" t="s">
        <v>39</v>
      </c>
      <c r="U3" s="242" t="s">
        <v>40</v>
      </c>
      <c r="V3" s="229" t="s">
        <v>19</v>
      </c>
      <c r="W3" s="226" t="s">
        <v>14</v>
      </c>
      <c r="X3" s="226" t="s">
        <v>28</v>
      </c>
      <c r="Y3" s="226" t="s">
        <v>15</v>
      </c>
      <c r="Z3" s="214" t="s">
        <v>38</v>
      </c>
      <c r="AA3" s="214" t="s">
        <v>41</v>
      </c>
      <c r="AB3" s="240" t="s">
        <v>42</v>
      </c>
      <c r="AC3" s="240" t="s">
        <v>29</v>
      </c>
      <c r="AD3" s="240" t="s">
        <v>16</v>
      </c>
      <c r="AE3" s="234" t="s">
        <v>30</v>
      </c>
      <c r="AF3" s="235"/>
      <c r="AG3" s="240" t="s">
        <v>31</v>
      </c>
      <c r="AH3" s="227"/>
      <c r="AI3" s="227"/>
      <c r="AJ3" s="244"/>
      <c r="AK3" s="232"/>
      <c r="AL3" s="236"/>
      <c r="AM3" s="238"/>
    </row>
    <row r="4" spans="1:39" ht="36">
      <c r="A4" s="215"/>
      <c r="B4" s="215"/>
      <c r="C4" s="219"/>
      <c r="D4" s="215"/>
      <c r="E4" s="215"/>
      <c r="F4" s="215"/>
      <c r="G4" s="215"/>
      <c r="H4" s="215"/>
      <c r="I4" s="215"/>
      <c r="J4" s="215"/>
      <c r="K4" s="26" t="s">
        <v>32</v>
      </c>
      <c r="L4" s="26" t="s">
        <v>33</v>
      </c>
      <c r="M4" s="26" t="s">
        <v>34</v>
      </c>
      <c r="N4" s="241"/>
      <c r="O4" s="228"/>
      <c r="P4" s="228"/>
      <c r="Q4" s="25" t="s">
        <v>17</v>
      </c>
      <c r="R4" s="215"/>
      <c r="S4" s="228"/>
      <c r="T4" s="215"/>
      <c r="U4" s="243"/>
      <c r="V4" s="230"/>
      <c r="W4" s="228"/>
      <c r="X4" s="228"/>
      <c r="Y4" s="228"/>
      <c r="Z4" s="215"/>
      <c r="AA4" s="215"/>
      <c r="AB4" s="245"/>
      <c r="AC4" s="241"/>
      <c r="AD4" s="241"/>
      <c r="AE4" s="24" t="s">
        <v>35</v>
      </c>
      <c r="AF4" s="12" t="s">
        <v>36</v>
      </c>
      <c r="AG4" s="241"/>
      <c r="AH4" s="228"/>
      <c r="AI4" s="228"/>
      <c r="AJ4" s="241"/>
      <c r="AK4" s="233"/>
      <c r="AL4" s="236"/>
      <c r="AM4" s="239"/>
    </row>
    <row r="5" spans="1:39" ht="19.5" thickBot="1">
      <c r="A5" s="3">
        <v>1</v>
      </c>
      <c r="B5" s="2" t="s">
        <v>482</v>
      </c>
      <c r="C5" s="96" t="s">
        <v>368</v>
      </c>
      <c r="D5" s="18" t="s">
        <v>78</v>
      </c>
      <c r="E5" s="3" t="s">
        <v>43</v>
      </c>
      <c r="F5" s="3">
        <v>173</v>
      </c>
      <c r="G5" s="3"/>
      <c r="H5" s="3">
        <v>11</v>
      </c>
      <c r="I5" s="3">
        <v>2</v>
      </c>
      <c r="J5" s="3" t="s">
        <v>37</v>
      </c>
      <c r="K5" s="3">
        <v>3</v>
      </c>
      <c r="L5" s="3">
        <v>0</v>
      </c>
      <c r="M5" s="3">
        <v>7</v>
      </c>
      <c r="N5" s="4">
        <f t="shared" ref="N5" si="0">K5*400+L5*100+M5</f>
        <v>1207</v>
      </c>
      <c r="O5" s="3">
        <v>330</v>
      </c>
      <c r="P5" s="4">
        <f t="shared" ref="P5" si="1">N5*O5</f>
        <v>398310</v>
      </c>
      <c r="Q5" s="8">
        <f>P5*0.01%</f>
        <v>39.831000000000003</v>
      </c>
      <c r="R5" s="97">
        <v>3.98</v>
      </c>
      <c r="S5" s="2"/>
      <c r="T5" s="2"/>
      <c r="U5" s="5"/>
      <c r="V5" s="21"/>
      <c r="W5" s="3"/>
      <c r="X5" s="3"/>
      <c r="Y5" s="3"/>
      <c r="Z5" s="3"/>
      <c r="AA5" s="3"/>
      <c r="AB5" s="20">
        <f t="shared" ref="AB5" si="2">AA5*7850*0.3%</f>
        <v>0</v>
      </c>
      <c r="AC5" s="4"/>
      <c r="AD5" s="4">
        <f t="shared" ref="AD5" si="3">Y5*AC5</f>
        <v>0</v>
      </c>
      <c r="AE5" s="3"/>
      <c r="AF5" s="4"/>
      <c r="AG5" s="4">
        <f t="shared" ref="AG5" si="4">AD5-AF5</f>
        <v>0</v>
      </c>
      <c r="AH5" s="4">
        <f>P5+AG5</f>
        <v>398310</v>
      </c>
      <c r="AI5" s="3"/>
      <c r="AJ5" s="4"/>
      <c r="AK5" s="17"/>
      <c r="AL5" s="14"/>
      <c r="AM5" s="2"/>
    </row>
    <row r="6" spans="1:39" ht="18">
      <c r="A6" s="3"/>
      <c r="B6" s="143" t="s">
        <v>459</v>
      </c>
      <c r="C6" s="23"/>
      <c r="D6" s="18"/>
      <c r="E6" s="3"/>
      <c r="F6" s="3"/>
      <c r="G6" s="3"/>
      <c r="H6" s="3"/>
      <c r="I6" s="3"/>
      <c r="J6" s="3"/>
      <c r="K6" s="3"/>
      <c r="L6" s="3"/>
      <c r="M6" s="3"/>
      <c r="N6" s="4"/>
      <c r="O6" s="3"/>
      <c r="P6" s="4"/>
      <c r="Q6" s="8"/>
      <c r="R6" s="8"/>
      <c r="S6" s="2"/>
      <c r="T6" s="2"/>
      <c r="U6" s="5"/>
      <c r="V6" s="21"/>
      <c r="W6" s="3"/>
      <c r="X6" s="3"/>
      <c r="Y6" s="3"/>
      <c r="Z6" s="3"/>
      <c r="AA6" s="3"/>
      <c r="AB6" s="20"/>
      <c r="AC6" s="4"/>
      <c r="AD6" s="4"/>
      <c r="AE6" s="3"/>
      <c r="AF6" s="4"/>
      <c r="AG6" s="4"/>
      <c r="AH6" s="4"/>
      <c r="AI6" s="3"/>
      <c r="AJ6" s="4"/>
      <c r="AK6" s="17"/>
      <c r="AL6" s="14"/>
      <c r="AM6" s="2"/>
    </row>
    <row r="7" spans="1:39" ht="18">
      <c r="A7" s="3"/>
      <c r="B7" s="144"/>
      <c r="C7" s="23"/>
      <c r="D7" s="18"/>
      <c r="E7" s="3"/>
      <c r="F7" s="3"/>
      <c r="G7" s="3"/>
      <c r="H7" s="3"/>
      <c r="I7" s="3"/>
      <c r="J7" s="3"/>
      <c r="K7" s="3"/>
      <c r="L7" s="3"/>
      <c r="M7" s="3"/>
      <c r="N7" s="4"/>
      <c r="O7" s="3"/>
      <c r="P7" s="4"/>
      <c r="Q7" s="8"/>
      <c r="R7" s="8"/>
      <c r="S7" s="2"/>
      <c r="T7" s="2"/>
      <c r="U7" s="5"/>
      <c r="V7" s="21"/>
      <c r="W7" s="3"/>
      <c r="X7" s="3"/>
      <c r="Y7" s="3"/>
      <c r="Z7" s="3"/>
      <c r="AA7" s="3"/>
      <c r="AB7" s="20"/>
      <c r="AC7" s="4"/>
      <c r="AD7" s="4"/>
      <c r="AE7" s="3"/>
      <c r="AF7" s="4"/>
      <c r="AG7" s="4"/>
      <c r="AH7" s="4"/>
      <c r="AI7" s="3"/>
      <c r="AJ7" s="4"/>
      <c r="AK7" s="17"/>
      <c r="AL7" s="14"/>
      <c r="AM7" s="2"/>
    </row>
    <row r="8" spans="1:39" ht="18">
      <c r="A8" s="3"/>
      <c r="B8" s="144"/>
      <c r="C8" s="23"/>
      <c r="D8" s="18"/>
      <c r="E8" s="3"/>
      <c r="F8" s="3"/>
      <c r="G8" s="3"/>
      <c r="H8" s="3"/>
      <c r="I8" s="3"/>
      <c r="J8" s="3"/>
      <c r="K8" s="3"/>
      <c r="L8" s="3"/>
      <c r="M8" s="3"/>
      <c r="N8" s="4"/>
      <c r="O8" s="3"/>
      <c r="P8" s="4"/>
      <c r="Q8" s="8"/>
      <c r="R8" s="8"/>
      <c r="S8" s="2"/>
      <c r="T8" s="2"/>
      <c r="U8" s="5"/>
      <c r="V8" s="21"/>
      <c r="W8" s="3"/>
      <c r="X8" s="3"/>
      <c r="Y8" s="3"/>
      <c r="Z8" s="3"/>
      <c r="AA8" s="3"/>
      <c r="AB8" s="20"/>
      <c r="AC8" s="4"/>
      <c r="AD8" s="4"/>
      <c r="AE8" s="3"/>
      <c r="AF8" s="4"/>
      <c r="AG8" s="4"/>
      <c r="AH8" s="4"/>
      <c r="AI8" s="3"/>
      <c r="AJ8" s="4"/>
      <c r="AK8" s="17"/>
      <c r="AL8" s="14"/>
      <c r="AM8" s="2"/>
    </row>
    <row r="9" spans="1:39" ht="18">
      <c r="A9" s="3"/>
      <c r="B9" s="145"/>
      <c r="C9" s="23"/>
      <c r="D9" s="18"/>
      <c r="E9" s="3"/>
      <c r="F9" s="3"/>
      <c r="G9" s="3"/>
      <c r="H9" s="3"/>
      <c r="I9" s="3"/>
      <c r="J9" s="3"/>
      <c r="K9" s="3"/>
      <c r="L9" s="3"/>
      <c r="M9" s="3"/>
      <c r="N9" s="4"/>
      <c r="O9" s="3"/>
      <c r="P9" s="4"/>
      <c r="Q9" s="8"/>
      <c r="R9" s="8"/>
      <c r="S9" s="2"/>
      <c r="T9" s="2"/>
      <c r="U9" s="5"/>
      <c r="V9" s="21"/>
      <c r="W9" s="3"/>
      <c r="X9" s="3"/>
      <c r="Y9" s="3"/>
      <c r="Z9" s="3"/>
      <c r="AA9" s="3"/>
      <c r="AB9" s="20"/>
      <c r="AC9" s="4"/>
      <c r="AD9" s="4"/>
      <c r="AE9" s="3"/>
      <c r="AF9" s="4"/>
      <c r="AG9" s="4"/>
      <c r="AH9" s="4"/>
      <c r="AI9" s="3"/>
      <c r="AJ9" s="4"/>
      <c r="AK9" s="17"/>
      <c r="AL9" s="14"/>
      <c r="AM9" s="2"/>
    </row>
    <row r="10" spans="1:39" ht="18">
      <c r="A10" s="3"/>
      <c r="B10" s="2"/>
      <c r="C10" s="23"/>
      <c r="D10" s="18"/>
      <c r="E10" s="3"/>
      <c r="F10" s="3"/>
      <c r="G10" s="3"/>
      <c r="H10" s="3"/>
      <c r="I10" s="3"/>
      <c r="J10" s="3"/>
      <c r="K10" s="3"/>
      <c r="L10" s="3"/>
      <c r="M10" s="3"/>
      <c r="N10" s="4"/>
      <c r="O10" s="3"/>
      <c r="P10" s="4"/>
      <c r="Q10" s="8"/>
      <c r="R10" s="8"/>
      <c r="S10" s="2"/>
      <c r="T10" s="2"/>
      <c r="U10" s="5"/>
      <c r="V10" s="21"/>
      <c r="W10" s="3"/>
      <c r="X10" s="3"/>
      <c r="Y10" s="3"/>
      <c r="Z10" s="3"/>
      <c r="AA10" s="3"/>
      <c r="AB10" s="20"/>
      <c r="AC10" s="4"/>
      <c r="AD10" s="4"/>
      <c r="AE10" s="3"/>
      <c r="AF10" s="4"/>
      <c r="AG10" s="4"/>
      <c r="AH10" s="4"/>
      <c r="AI10" s="3"/>
      <c r="AJ10" s="4"/>
      <c r="AK10" s="17"/>
      <c r="AL10" s="14"/>
      <c r="AM10" s="2"/>
    </row>
    <row r="11" spans="1:39" ht="18">
      <c r="A11" s="3"/>
      <c r="B11" s="2"/>
      <c r="C11" s="23"/>
      <c r="D11" s="18"/>
      <c r="E11" s="3"/>
      <c r="F11" s="3"/>
      <c r="G11" s="3"/>
      <c r="H11" s="3"/>
      <c r="I11" s="3"/>
      <c r="J11" s="3"/>
      <c r="K11" s="3"/>
      <c r="L11" s="3"/>
      <c r="M11" s="3"/>
      <c r="N11" s="4"/>
      <c r="O11" s="3"/>
      <c r="P11" s="4"/>
      <c r="Q11" s="8"/>
      <c r="R11" s="8"/>
      <c r="S11" s="2"/>
      <c r="T11" s="2"/>
      <c r="U11" s="5"/>
      <c r="V11" s="21"/>
      <c r="W11" s="3"/>
      <c r="X11" s="3"/>
      <c r="Y11" s="3"/>
      <c r="Z11" s="3"/>
      <c r="AA11" s="3"/>
      <c r="AB11" s="20"/>
      <c r="AC11" s="4"/>
      <c r="AD11" s="4"/>
      <c r="AE11" s="3"/>
      <c r="AF11" s="4"/>
      <c r="AG11" s="4"/>
      <c r="AH11" s="4"/>
      <c r="AI11" s="3"/>
      <c r="AJ11" s="4"/>
      <c r="AK11" s="17"/>
      <c r="AL11" s="14"/>
      <c r="AM11" s="2"/>
    </row>
    <row r="12" spans="1:39" ht="18">
      <c r="A12" s="3"/>
      <c r="B12" s="2"/>
      <c r="C12" s="23"/>
      <c r="D12" s="18"/>
      <c r="E12" s="3"/>
      <c r="F12" s="3"/>
      <c r="G12" s="3"/>
      <c r="H12" s="3"/>
      <c r="I12" s="3"/>
      <c r="J12" s="3"/>
      <c r="K12" s="3"/>
      <c r="L12" s="3"/>
      <c r="M12" s="3"/>
      <c r="N12" s="4"/>
      <c r="O12" s="3"/>
      <c r="P12" s="4"/>
      <c r="Q12" s="8"/>
      <c r="R12" s="8"/>
      <c r="S12" s="2"/>
      <c r="T12" s="2"/>
      <c r="U12" s="5"/>
      <c r="V12" s="21"/>
      <c r="W12" s="3"/>
      <c r="X12" s="3"/>
      <c r="Y12" s="3"/>
      <c r="Z12" s="3"/>
      <c r="AA12" s="3"/>
      <c r="AB12" s="20"/>
      <c r="AC12" s="4"/>
      <c r="AD12" s="4"/>
      <c r="AE12" s="3"/>
      <c r="AF12" s="4"/>
      <c r="AG12" s="4"/>
      <c r="AH12" s="4"/>
      <c r="AI12" s="3"/>
      <c r="AJ12" s="4"/>
      <c r="AK12" s="17"/>
      <c r="AL12" s="14"/>
      <c r="AM12" s="2"/>
    </row>
    <row r="13" spans="1:39" ht="18">
      <c r="A13" s="3"/>
      <c r="B13" s="2"/>
      <c r="C13" s="23"/>
      <c r="D13" s="18"/>
      <c r="E13" s="3"/>
      <c r="F13" s="3"/>
      <c r="G13" s="3"/>
      <c r="H13" s="3"/>
      <c r="I13" s="3"/>
      <c r="J13" s="3"/>
      <c r="K13" s="3"/>
      <c r="L13" s="3"/>
      <c r="M13" s="3"/>
      <c r="N13" s="4"/>
      <c r="O13" s="3"/>
      <c r="P13" s="4"/>
      <c r="Q13" s="8"/>
      <c r="R13" s="8"/>
      <c r="S13" s="2"/>
      <c r="T13" s="2"/>
      <c r="U13" s="5"/>
      <c r="V13" s="21"/>
      <c r="W13" s="3"/>
      <c r="X13" s="3"/>
      <c r="Y13" s="3"/>
      <c r="Z13" s="3"/>
      <c r="AA13" s="3"/>
      <c r="AB13" s="20"/>
      <c r="AC13" s="4"/>
      <c r="AD13" s="4"/>
      <c r="AE13" s="3"/>
      <c r="AF13" s="4"/>
      <c r="AG13" s="4"/>
      <c r="AH13" s="4"/>
      <c r="AI13" s="3"/>
      <c r="AJ13" s="4"/>
      <c r="AK13" s="17"/>
      <c r="AL13" s="14"/>
      <c r="AM13" s="2"/>
    </row>
    <row r="14" spans="1:39" ht="18">
      <c r="A14" s="3"/>
      <c r="B14" s="2"/>
      <c r="C14" s="23"/>
      <c r="D14" s="18"/>
      <c r="E14" s="3"/>
      <c r="F14" s="3"/>
      <c r="G14" s="3"/>
      <c r="H14" s="3"/>
      <c r="I14" s="3"/>
      <c r="J14" s="3"/>
      <c r="K14" s="3"/>
      <c r="L14" s="3"/>
      <c r="M14" s="3"/>
      <c r="N14" s="4"/>
      <c r="O14" s="3"/>
      <c r="P14" s="4"/>
      <c r="Q14" s="8"/>
      <c r="R14" s="8"/>
      <c r="S14" s="2"/>
      <c r="T14" s="2"/>
      <c r="U14" s="5"/>
      <c r="V14" s="21"/>
      <c r="W14" s="3"/>
      <c r="X14" s="3"/>
      <c r="Y14" s="3"/>
      <c r="Z14" s="3"/>
      <c r="AA14" s="3"/>
      <c r="AB14" s="20"/>
      <c r="AC14" s="4"/>
      <c r="AD14" s="4"/>
      <c r="AE14" s="3"/>
      <c r="AF14" s="4"/>
      <c r="AG14" s="4"/>
      <c r="AH14" s="4"/>
      <c r="AI14" s="3"/>
      <c r="AJ14" s="4"/>
      <c r="AK14" s="17"/>
      <c r="AL14" s="14"/>
      <c r="AM14" s="2"/>
    </row>
    <row r="15" spans="1:39" ht="18">
      <c r="A15" s="3"/>
      <c r="B15" s="2"/>
      <c r="C15" s="23"/>
      <c r="D15" s="18"/>
      <c r="E15" s="3"/>
      <c r="F15" s="3"/>
      <c r="G15" s="3"/>
      <c r="H15" s="3"/>
      <c r="I15" s="3"/>
      <c r="J15" s="3"/>
      <c r="K15" s="3"/>
      <c r="L15" s="3"/>
      <c r="M15" s="3"/>
      <c r="N15" s="4"/>
      <c r="O15" s="3"/>
      <c r="P15" s="4"/>
      <c r="Q15" s="8"/>
      <c r="R15" s="8"/>
      <c r="S15" s="2"/>
      <c r="T15" s="2"/>
      <c r="U15" s="5"/>
      <c r="V15" s="21"/>
      <c r="W15" s="3"/>
      <c r="X15" s="3"/>
      <c r="Y15" s="3"/>
      <c r="Z15" s="3"/>
      <c r="AA15" s="3"/>
      <c r="AB15" s="20"/>
      <c r="AC15" s="4"/>
      <c r="AD15" s="4"/>
      <c r="AE15" s="3"/>
      <c r="AF15" s="4"/>
      <c r="AG15" s="4"/>
      <c r="AH15" s="4"/>
      <c r="AI15" s="3"/>
      <c r="AJ15" s="4"/>
      <c r="AK15" s="17"/>
      <c r="AL15" s="14"/>
      <c r="AM15" s="2"/>
    </row>
    <row r="16" spans="1:39" ht="18">
      <c r="A16" s="3"/>
      <c r="B16" s="2"/>
      <c r="C16" s="23"/>
      <c r="D16" s="18"/>
      <c r="E16" s="3"/>
      <c r="F16" s="3"/>
      <c r="G16" s="3"/>
      <c r="H16" s="3"/>
      <c r="I16" s="3"/>
      <c r="J16" s="3"/>
      <c r="K16" s="3"/>
      <c r="L16" s="3"/>
      <c r="M16" s="3"/>
      <c r="N16" s="4"/>
      <c r="O16" s="3"/>
      <c r="P16" s="4"/>
      <c r="Q16" s="8"/>
      <c r="R16" s="8"/>
      <c r="S16" s="2"/>
      <c r="T16" s="2"/>
      <c r="U16" s="5"/>
      <c r="V16" s="21"/>
      <c r="W16" s="3"/>
      <c r="X16" s="3"/>
      <c r="Y16" s="3"/>
      <c r="Z16" s="3"/>
      <c r="AA16" s="3"/>
      <c r="AB16" s="20"/>
      <c r="AC16" s="4"/>
      <c r="AD16" s="4"/>
      <c r="AE16" s="3"/>
      <c r="AF16" s="4"/>
      <c r="AG16" s="4"/>
      <c r="AH16" s="4"/>
      <c r="AI16" s="3"/>
      <c r="AJ16" s="4"/>
      <c r="AK16" s="17"/>
      <c r="AL16" s="14"/>
      <c r="AM16" s="2"/>
    </row>
    <row r="17" spans="1:39" ht="18">
      <c r="A17" s="3"/>
      <c r="B17" s="2"/>
      <c r="C17" s="23"/>
      <c r="D17" s="18"/>
      <c r="E17" s="3"/>
      <c r="F17" s="3"/>
      <c r="G17" s="3"/>
      <c r="H17" s="3"/>
      <c r="I17" s="3"/>
      <c r="J17" s="3"/>
      <c r="K17" s="3"/>
      <c r="L17" s="3"/>
      <c r="M17" s="3"/>
      <c r="N17" s="4"/>
      <c r="O17" s="3"/>
      <c r="P17" s="4"/>
      <c r="Q17" s="8"/>
      <c r="R17" s="8"/>
      <c r="S17" s="2"/>
      <c r="T17" s="2"/>
      <c r="U17" s="5"/>
      <c r="V17" s="21"/>
      <c r="W17" s="3"/>
      <c r="X17" s="3"/>
      <c r="Y17" s="3"/>
      <c r="Z17" s="3"/>
      <c r="AA17" s="3"/>
      <c r="AB17" s="20"/>
      <c r="AC17" s="4"/>
      <c r="AD17" s="4"/>
      <c r="AE17" s="3"/>
      <c r="AF17" s="4"/>
      <c r="AG17" s="4"/>
      <c r="AH17" s="4"/>
      <c r="AI17" s="3"/>
      <c r="AJ17" s="4"/>
      <c r="AK17" s="17"/>
      <c r="AL17" s="14"/>
      <c r="AM17" s="2"/>
    </row>
    <row r="18" spans="1:39" ht="18">
      <c r="A18" s="3"/>
      <c r="B18" s="2"/>
      <c r="C18" s="23"/>
      <c r="D18" s="18"/>
      <c r="E18" s="3"/>
      <c r="F18" s="3"/>
      <c r="G18" s="3"/>
      <c r="H18" s="3"/>
      <c r="I18" s="3"/>
      <c r="J18" s="3"/>
      <c r="K18" s="3"/>
      <c r="L18" s="3"/>
      <c r="M18" s="3"/>
      <c r="N18" s="4"/>
      <c r="O18" s="3"/>
      <c r="P18" s="4"/>
      <c r="Q18" s="8"/>
      <c r="R18" s="8"/>
      <c r="S18" s="2"/>
      <c r="T18" s="2"/>
      <c r="U18" s="5"/>
      <c r="V18" s="21"/>
      <c r="W18" s="3"/>
      <c r="X18" s="3"/>
      <c r="Y18" s="3"/>
      <c r="Z18" s="3"/>
      <c r="AA18" s="3"/>
      <c r="AB18" s="20"/>
      <c r="AC18" s="4"/>
      <c r="AD18" s="4"/>
      <c r="AE18" s="3"/>
      <c r="AF18" s="4"/>
      <c r="AG18" s="4"/>
      <c r="AH18" s="4"/>
      <c r="AI18" s="3"/>
      <c r="AJ18" s="4"/>
      <c r="AK18" s="17"/>
      <c r="AL18" s="14"/>
      <c r="AM18" s="2"/>
    </row>
    <row r="19" spans="1:39" ht="18">
      <c r="A19" s="3"/>
      <c r="B19" s="2"/>
      <c r="C19" s="23"/>
      <c r="D19" s="18"/>
      <c r="E19" s="3"/>
      <c r="F19" s="3"/>
      <c r="G19" s="3"/>
      <c r="H19" s="3"/>
      <c r="I19" s="3"/>
      <c r="J19" s="3"/>
      <c r="K19" s="3"/>
      <c r="L19" s="3"/>
      <c r="M19" s="3"/>
      <c r="N19" s="4"/>
      <c r="O19" s="3"/>
      <c r="P19" s="4"/>
      <c r="Q19" s="8"/>
      <c r="R19" s="8"/>
      <c r="S19" s="2"/>
      <c r="T19" s="2"/>
      <c r="U19" s="5"/>
      <c r="V19" s="21"/>
      <c r="W19" s="3"/>
      <c r="X19" s="3"/>
      <c r="Y19" s="3"/>
      <c r="Z19" s="3"/>
      <c r="AA19" s="3"/>
      <c r="AB19" s="20"/>
      <c r="AC19" s="4"/>
      <c r="AD19" s="4"/>
      <c r="AE19" s="3"/>
      <c r="AF19" s="4"/>
      <c r="AG19" s="4"/>
      <c r="AH19" s="4"/>
      <c r="AI19" s="3"/>
      <c r="AJ19" s="4"/>
      <c r="AK19" s="17"/>
      <c r="AL19" s="14"/>
      <c r="AM19" s="2"/>
    </row>
    <row r="20" spans="1:39" ht="18">
      <c r="A20" s="3"/>
      <c r="B20" s="2"/>
      <c r="C20" s="23"/>
      <c r="D20" s="18"/>
      <c r="E20" s="3"/>
      <c r="F20" s="3"/>
      <c r="G20" s="3"/>
      <c r="H20" s="3"/>
      <c r="I20" s="3"/>
      <c r="J20" s="3"/>
      <c r="K20" s="3"/>
      <c r="L20" s="3"/>
      <c r="M20" s="3"/>
      <c r="N20" s="4"/>
      <c r="O20" s="3"/>
      <c r="P20" s="4"/>
      <c r="Q20" s="8"/>
      <c r="R20" s="8"/>
      <c r="S20" s="2"/>
      <c r="T20" s="2"/>
      <c r="U20" s="5"/>
      <c r="V20" s="21"/>
      <c r="W20" s="3"/>
      <c r="X20" s="3"/>
      <c r="Y20" s="3"/>
      <c r="Z20" s="3"/>
      <c r="AA20" s="3"/>
      <c r="AB20" s="20"/>
      <c r="AC20" s="4"/>
      <c r="AD20" s="4"/>
      <c r="AE20" s="3"/>
      <c r="AF20" s="4"/>
      <c r="AG20" s="4"/>
      <c r="AH20" s="4"/>
      <c r="AI20" s="3"/>
      <c r="AJ20" s="4"/>
      <c r="AK20" s="17"/>
      <c r="AL20" s="14"/>
      <c r="AM20" s="2"/>
    </row>
    <row r="21" spans="1:39" ht="18">
      <c r="A21" s="3"/>
      <c r="B21" s="2"/>
      <c r="C21" s="23"/>
      <c r="D21" s="18"/>
      <c r="E21" s="3"/>
      <c r="F21" s="3"/>
      <c r="G21" s="3"/>
      <c r="H21" s="3"/>
      <c r="I21" s="3"/>
      <c r="J21" s="3"/>
      <c r="K21" s="3"/>
      <c r="L21" s="3"/>
      <c r="M21" s="3"/>
      <c r="N21" s="4"/>
      <c r="O21" s="3"/>
      <c r="P21" s="4"/>
      <c r="Q21" s="8"/>
      <c r="R21" s="8"/>
      <c r="S21" s="2"/>
      <c r="T21" s="2"/>
      <c r="U21" s="5"/>
      <c r="V21" s="21"/>
      <c r="W21" s="3"/>
      <c r="X21" s="3"/>
      <c r="Y21" s="3"/>
      <c r="Z21" s="3"/>
      <c r="AA21" s="3"/>
      <c r="AB21" s="20"/>
      <c r="AC21" s="4"/>
      <c r="AD21" s="4"/>
      <c r="AE21" s="3"/>
      <c r="AF21" s="4"/>
      <c r="AG21" s="4"/>
      <c r="AH21" s="4"/>
      <c r="AI21" s="3"/>
      <c r="AJ21" s="4"/>
      <c r="AK21" s="17"/>
      <c r="AL21" s="14"/>
      <c r="AM21" s="2"/>
    </row>
    <row r="22" spans="1:39" ht="18">
      <c r="A22" s="3"/>
      <c r="B22" s="2"/>
      <c r="C22" s="23"/>
      <c r="D22" s="18"/>
      <c r="E22" s="3"/>
      <c r="F22" s="3"/>
      <c r="G22" s="3"/>
      <c r="H22" s="3"/>
      <c r="I22" s="3"/>
      <c r="J22" s="3"/>
      <c r="K22" s="3"/>
      <c r="L22" s="3"/>
      <c r="M22" s="3"/>
      <c r="N22" s="4"/>
      <c r="O22" s="3"/>
      <c r="P22" s="4"/>
      <c r="Q22" s="8"/>
      <c r="R22" s="8"/>
      <c r="S22" s="2"/>
      <c r="T22" s="2"/>
      <c r="U22" s="5"/>
      <c r="V22" s="21"/>
      <c r="W22" s="3"/>
      <c r="X22" s="3"/>
      <c r="Y22" s="3"/>
      <c r="Z22" s="3"/>
      <c r="AA22" s="3"/>
      <c r="AB22" s="20"/>
      <c r="AC22" s="4"/>
      <c r="AD22" s="4"/>
      <c r="AE22" s="3"/>
      <c r="AF22" s="4"/>
      <c r="AG22" s="4"/>
      <c r="AH22" s="4"/>
      <c r="AI22" s="3"/>
      <c r="AJ22" s="4"/>
      <c r="AK22" s="17"/>
      <c r="AL22" s="14"/>
      <c r="AM22" s="2"/>
    </row>
    <row r="23" spans="1:39" ht="18">
      <c r="A23" s="3"/>
      <c r="B23" s="2"/>
      <c r="C23" s="23"/>
      <c r="D23" s="18"/>
      <c r="E23" s="3"/>
      <c r="F23" s="3"/>
      <c r="G23" s="3"/>
      <c r="H23" s="3"/>
      <c r="I23" s="3"/>
      <c r="J23" s="3"/>
      <c r="K23" s="3"/>
      <c r="L23" s="3"/>
      <c r="M23" s="3"/>
      <c r="N23" s="4"/>
      <c r="O23" s="3"/>
      <c r="P23" s="4"/>
      <c r="Q23" s="8"/>
      <c r="R23" s="8"/>
      <c r="S23" s="2"/>
      <c r="T23" s="2"/>
      <c r="U23" s="5"/>
      <c r="V23" s="21"/>
      <c r="W23" s="3"/>
      <c r="X23" s="3"/>
      <c r="Y23" s="3"/>
      <c r="Z23" s="3"/>
      <c r="AA23" s="3"/>
      <c r="AB23" s="20"/>
      <c r="AC23" s="4"/>
      <c r="AD23" s="4"/>
      <c r="AE23" s="3"/>
      <c r="AF23" s="4"/>
      <c r="AG23" s="4"/>
      <c r="AH23" s="4"/>
      <c r="AI23" s="3"/>
      <c r="AJ23" s="4"/>
      <c r="AK23" s="17"/>
      <c r="AL23" s="14"/>
      <c r="AM23" s="2"/>
    </row>
    <row r="24" spans="1:39" ht="18">
      <c r="A24" s="3"/>
      <c r="B24" s="2"/>
      <c r="C24" s="23"/>
      <c r="D24" s="18"/>
      <c r="E24" s="3"/>
      <c r="F24" s="3"/>
      <c r="G24" s="3"/>
      <c r="H24" s="3"/>
      <c r="I24" s="3"/>
      <c r="J24" s="3"/>
      <c r="K24" s="3"/>
      <c r="L24" s="3"/>
      <c r="M24" s="3"/>
      <c r="N24" s="4"/>
      <c r="O24" s="3"/>
      <c r="P24" s="4"/>
      <c r="Q24" s="8"/>
      <c r="R24" s="8"/>
      <c r="S24" s="2"/>
      <c r="T24" s="2"/>
      <c r="U24" s="5"/>
      <c r="V24" s="21"/>
      <c r="W24" s="3"/>
      <c r="X24" s="3"/>
      <c r="Y24" s="3"/>
      <c r="Z24" s="3"/>
      <c r="AA24" s="3"/>
      <c r="AB24" s="20"/>
      <c r="AC24" s="4"/>
      <c r="AD24" s="4"/>
      <c r="AE24" s="3"/>
      <c r="AF24" s="4"/>
      <c r="AG24" s="4"/>
      <c r="AH24" s="4"/>
      <c r="AI24" s="3"/>
      <c r="AJ24" s="4"/>
      <c r="AK24" s="17"/>
      <c r="AL24" s="14"/>
      <c r="AM24" s="2"/>
    </row>
    <row r="25" spans="1:39" ht="18">
      <c r="A25" s="3"/>
      <c r="B25" s="2"/>
      <c r="C25" s="23"/>
      <c r="D25" s="18"/>
      <c r="E25" s="3"/>
      <c r="F25" s="3"/>
      <c r="G25" s="3"/>
      <c r="H25" s="3"/>
      <c r="I25" s="3"/>
      <c r="J25" s="3"/>
      <c r="K25" s="3"/>
      <c r="L25" s="3"/>
      <c r="M25" s="3"/>
      <c r="N25" s="4"/>
      <c r="O25" s="3"/>
      <c r="P25" s="4"/>
      <c r="Q25" s="8"/>
      <c r="R25" s="8"/>
      <c r="S25" s="2"/>
      <c r="T25" s="2"/>
      <c r="U25" s="5"/>
      <c r="V25" s="21"/>
      <c r="W25" s="3"/>
      <c r="X25" s="3"/>
      <c r="Y25" s="3"/>
      <c r="Z25" s="3"/>
      <c r="AA25" s="3"/>
      <c r="AB25" s="20"/>
      <c r="AC25" s="4"/>
      <c r="AD25" s="4"/>
      <c r="AE25" s="3"/>
      <c r="AF25" s="4"/>
      <c r="AG25" s="4"/>
      <c r="AH25" s="4"/>
      <c r="AI25" s="3"/>
      <c r="AJ25" s="4"/>
      <c r="AK25" s="17"/>
      <c r="AL25" s="14"/>
      <c r="AM25" s="2"/>
    </row>
    <row r="26" spans="1:39" ht="18">
      <c r="A26" s="3"/>
      <c r="B26" s="2"/>
      <c r="C26" s="23"/>
      <c r="D26" s="18"/>
      <c r="E26" s="3"/>
      <c r="F26" s="3"/>
      <c r="G26" s="3"/>
      <c r="H26" s="3"/>
      <c r="I26" s="3"/>
      <c r="J26" s="3"/>
      <c r="K26" s="3"/>
      <c r="L26" s="3"/>
      <c r="M26" s="3"/>
      <c r="N26" s="4"/>
      <c r="O26" s="3"/>
      <c r="P26" s="4"/>
      <c r="Q26" s="8"/>
      <c r="R26" s="8"/>
      <c r="S26" s="2"/>
      <c r="T26" s="2"/>
      <c r="U26" s="5"/>
      <c r="V26" s="21"/>
      <c r="W26" s="3"/>
      <c r="X26" s="3"/>
      <c r="Y26" s="3"/>
      <c r="Z26" s="3"/>
      <c r="AA26" s="3"/>
      <c r="AB26" s="20"/>
      <c r="AC26" s="4"/>
      <c r="AD26" s="4"/>
      <c r="AE26" s="3"/>
      <c r="AF26" s="4"/>
      <c r="AG26" s="4"/>
      <c r="AH26" s="4"/>
      <c r="AI26" s="3"/>
      <c r="AJ26" s="4"/>
      <c r="AK26" s="17"/>
      <c r="AL26" s="14"/>
      <c r="AM26" s="2"/>
    </row>
    <row r="27" spans="1:39" ht="18">
      <c r="A27" s="3"/>
      <c r="B27" s="2"/>
      <c r="C27" s="23"/>
      <c r="D27" s="18"/>
      <c r="E27" s="3"/>
      <c r="F27" s="3"/>
      <c r="G27" s="3"/>
      <c r="H27" s="3"/>
      <c r="I27" s="3"/>
      <c r="J27" s="3"/>
      <c r="K27" s="3"/>
      <c r="L27" s="3"/>
      <c r="M27" s="3"/>
      <c r="N27" s="4"/>
      <c r="O27" s="3"/>
      <c r="P27" s="4"/>
      <c r="Q27" s="8"/>
      <c r="R27" s="8"/>
      <c r="S27" s="2"/>
      <c r="T27" s="2"/>
      <c r="U27" s="5"/>
      <c r="V27" s="21"/>
      <c r="W27" s="3"/>
      <c r="X27" s="3"/>
      <c r="Y27" s="3"/>
      <c r="Z27" s="3"/>
      <c r="AA27" s="3"/>
      <c r="AB27" s="20"/>
      <c r="AC27" s="4"/>
      <c r="AD27" s="4"/>
      <c r="AE27" s="3"/>
      <c r="AF27" s="4"/>
      <c r="AG27" s="4"/>
      <c r="AH27" s="4"/>
      <c r="AI27" s="3"/>
      <c r="AJ27" s="4"/>
      <c r="AK27" s="17"/>
      <c r="AL27" s="14"/>
      <c r="AM27" s="2"/>
    </row>
    <row r="28" spans="1:39" ht="18">
      <c r="A28" s="3"/>
      <c r="B28" s="2"/>
      <c r="C28" s="23"/>
      <c r="D28" s="18"/>
      <c r="E28" s="3"/>
      <c r="F28" s="3"/>
      <c r="G28" s="3"/>
      <c r="H28" s="3"/>
      <c r="I28" s="3"/>
      <c r="J28" s="3"/>
      <c r="K28" s="3"/>
      <c r="L28" s="3"/>
      <c r="M28" s="3"/>
      <c r="N28" s="4"/>
      <c r="O28" s="3"/>
      <c r="P28" s="4"/>
      <c r="Q28" s="8"/>
      <c r="R28" s="8"/>
      <c r="S28" s="2"/>
      <c r="T28" s="2"/>
      <c r="U28" s="5"/>
      <c r="V28" s="21"/>
      <c r="W28" s="3"/>
      <c r="X28" s="3"/>
      <c r="Y28" s="3"/>
      <c r="Z28" s="3"/>
      <c r="AA28" s="3"/>
      <c r="AB28" s="20"/>
      <c r="AC28" s="4"/>
      <c r="AD28" s="4"/>
      <c r="AE28" s="3"/>
      <c r="AF28" s="4"/>
      <c r="AG28" s="4"/>
      <c r="AH28" s="4"/>
      <c r="AI28" s="3"/>
      <c r="AJ28" s="4"/>
      <c r="AK28" s="17"/>
      <c r="AL28" s="14"/>
      <c r="AM28" s="2"/>
    </row>
    <row r="29" spans="1:39" ht="18">
      <c r="A29" s="3"/>
      <c r="B29" s="2"/>
      <c r="C29" s="23"/>
      <c r="D29" s="18"/>
      <c r="E29" s="3"/>
      <c r="F29" s="3"/>
      <c r="G29" s="3"/>
      <c r="H29" s="3"/>
      <c r="I29" s="3"/>
      <c r="J29" s="3"/>
      <c r="K29" s="3"/>
      <c r="L29" s="3"/>
      <c r="M29" s="3"/>
      <c r="N29" s="4"/>
      <c r="O29" s="3"/>
      <c r="P29" s="4"/>
      <c r="Q29" s="8"/>
      <c r="R29" s="8"/>
      <c r="S29" s="2"/>
      <c r="T29" s="2"/>
      <c r="U29" s="5"/>
      <c r="V29" s="21"/>
      <c r="W29" s="3"/>
      <c r="X29" s="3"/>
      <c r="Y29" s="3"/>
      <c r="Z29" s="3"/>
      <c r="AA29" s="3"/>
      <c r="AB29" s="20"/>
      <c r="AC29" s="4"/>
      <c r="AD29" s="4"/>
      <c r="AE29" s="3"/>
      <c r="AF29" s="4"/>
      <c r="AG29" s="4"/>
      <c r="AH29" s="4"/>
      <c r="AI29" s="3"/>
      <c r="AJ29" s="4"/>
      <c r="AK29" s="17"/>
      <c r="AL29" s="14"/>
      <c r="AM29" s="2"/>
    </row>
    <row r="30" spans="1:39" ht="18">
      <c r="A30" s="3"/>
      <c r="B30" s="2"/>
      <c r="C30" s="23"/>
      <c r="D30" s="18"/>
      <c r="E30" s="3"/>
      <c r="F30" s="3"/>
      <c r="G30" s="3"/>
      <c r="H30" s="3"/>
      <c r="I30" s="3"/>
      <c r="J30" s="3"/>
      <c r="K30" s="3"/>
      <c r="L30" s="3"/>
      <c r="M30" s="3"/>
      <c r="N30" s="4"/>
      <c r="O30" s="3"/>
      <c r="P30" s="4"/>
      <c r="Q30" s="8"/>
      <c r="R30" s="8"/>
      <c r="S30" s="2"/>
      <c r="T30" s="2"/>
      <c r="U30" s="5"/>
      <c r="V30" s="21"/>
      <c r="W30" s="3"/>
      <c r="X30" s="3"/>
      <c r="Y30" s="3"/>
      <c r="Z30" s="3"/>
      <c r="AA30" s="3"/>
      <c r="AB30" s="20"/>
      <c r="AC30" s="4"/>
      <c r="AD30" s="4"/>
      <c r="AE30" s="3"/>
      <c r="AF30" s="4"/>
      <c r="AG30" s="4"/>
      <c r="AH30" s="4"/>
      <c r="AI30" s="3"/>
      <c r="AJ30" s="4"/>
      <c r="AK30" s="17"/>
      <c r="AL30" s="14"/>
      <c r="AM30" s="2"/>
    </row>
    <row r="31" spans="1:39" ht="18">
      <c r="A31" s="3"/>
      <c r="B31" s="2"/>
      <c r="C31" s="23"/>
      <c r="D31" s="18"/>
      <c r="E31" s="3"/>
      <c r="F31" s="3"/>
      <c r="G31" s="3"/>
      <c r="H31" s="3"/>
      <c r="I31" s="3"/>
      <c r="J31" s="3"/>
      <c r="K31" s="3"/>
      <c r="L31" s="3"/>
      <c r="M31" s="3"/>
      <c r="N31" s="4"/>
      <c r="O31" s="3"/>
      <c r="P31" s="4"/>
      <c r="Q31" s="8"/>
      <c r="R31" s="8"/>
      <c r="S31" s="2"/>
      <c r="T31" s="2"/>
      <c r="U31" s="5"/>
      <c r="V31" s="21"/>
      <c r="W31" s="3"/>
      <c r="X31" s="3"/>
      <c r="Y31" s="3"/>
      <c r="Z31" s="3"/>
      <c r="AA31" s="3"/>
      <c r="AB31" s="20"/>
      <c r="AC31" s="4"/>
      <c r="AD31" s="4"/>
      <c r="AE31" s="3"/>
      <c r="AF31" s="4"/>
      <c r="AG31" s="4"/>
      <c r="AH31" s="4"/>
      <c r="AI31" s="3"/>
      <c r="AJ31" s="4"/>
      <c r="AK31" s="17"/>
      <c r="AL31" s="14"/>
      <c r="AM31" s="2"/>
    </row>
    <row r="32" spans="1:39" ht="18">
      <c r="A32" s="3"/>
      <c r="B32" s="2"/>
      <c r="C32" s="23"/>
      <c r="D32" s="18"/>
      <c r="E32" s="3"/>
      <c r="F32" s="3"/>
      <c r="G32" s="3"/>
      <c r="H32" s="3"/>
      <c r="I32" s="3"/>
      <c r="J32" s="3"/>
      <c r="K32" s="3"/>
      <c r="L32" s="3"/>
      <c r="M32" s="3"/>
      <c r="N32" s="4"/>
      <c r="O32" s="3"/>
      <c r="P32" s="4"/>
      <c r="Q32" s="8"/>
      <c r="R32" s="8"/>
      <c r="S32" s="2"/>
      <c r="T32" s="2"/>
      <c r="U32" s="5"/>
      <c r="V32" s="21"/>
      <c r="W32" s="3"/>
      <c r="X32" s="3"/>
      <c r="Y32" s="3"/>
      <c r="Z32" s="3"/>
      <c r="AA32" s="3"/>
      <c r="AB32" s="20"/>
      <c r="AC32" s="4"/>
      <c r="AD32" s="4"/>
      <c r="AE32" s="3"/>
      <c r="AF32" s="4"/>
      <c r="AG32" s="4"/>
      <c r="AH32" s="4"/>
      <c r="AI32" s="3"/>
      <c r="AJ32" s="4"/>
      <c r="AK32" s="17"/>
      <c r="AL32" s="14"/>
      <c r="AM32" s="2"/>
    </row>
    <row r="33" spans="1:39" ht="18">
      <c r="A33" s="3"/>
      <c r="B33" s="2"/>
      <c r="C33" s="23"/>
      <c r="D33" s="18"/>
      <c r="E33" s="3"/>
      <c r="F33" s="3"/>
      <c r="G33" s="3"/>
      <c r="H33" s="3"/>
      <c r="I33" s="3"/>
      <c r="J33" s="3"/>
      <c r="K33" s="3"/>
      <c r="L33" s="3"/>
      <c r="M33" s="3"/>
      <c r="N33" s="4"/>
      <c r="O33" s="3"/>
      <c r="P33" s="4"/>
      <c r="Q33" s="8"/>
      <c r="R33" s="8"/>
      <c r="S33" s="2"/>
      <c r="T33" s="2"/>
      <c r="U33" s="5"/>
      <c r="V33" s="21"/>
      <c r="W33" s="3"/>
      <c r="X33" s="3"/>
      <c r="Y33" s="3"/>
      <c r="Z33" s="3"/>
      <c r="AA33" s="3"/>
      <c r="AB33" s="20"/>
      <c r="AC33" s="4"/>
      <c r="AD33" s="4"/>
      <c r="AE33" s="3"/>
      <c r="AF33" s="4"/>
      <c r="AG33" s="4"/>
      <c r="AH33" s="4"/>
      <c r="AI33" s="3"/>
      <c r="AJ33" s="4"/>
      <c r="AK33" s="17"/>
      <c r="AL33" s="14"/>
      <c r="AM33" s="2"/>
    </row>
    <row r="34" spans="1:39" ht="18">
      <c r="A34" s="3"/>
      <c r="B34" s="2"/>
      <c r="C34" s="23"/>
      <c r="D34" s="18"/>
      <c r="E34" s="3"/>
      <c r="F34" s="3"/>
      <c r="G34" s="3"/>
      <c r="H34" s="3"/>
      <c r="I34" s="3"/>
      <c r="J34" s="3"/>
      <c r="K34" s="3"/>
      <c r="L34" s="3"/>
      <c r="M34" s="3"/>
      <c r="N34" s="4"/>
      <c r="O34" s="3"/>
      <c r="P34" s="4"/>
      <c r="Q34" s="8"/>
      <c r="R34" s="8"/>
      <c r="S34" s="2"/>
      <c r="T34" s="2"/>
      <c r="U34" s="5"/>
      <c r="V34" s="21"/>
      <c r="W34" s="3"/>
      <c r="X34" s="3"/>
      <c r="Y34" s="3"/>
      <c r="Z34" s="3"/>
      <c r="AA34" s="3"/>
      <c r="AB34" s="20"/>
      <c r="AC34" s="4"/>
      <c r="AD34" s="4"/>
      <c r="AE34" s="3"/>
      <c r="AF34" s="4"/>
      <c r="AG34" s="4"/>
      <c r="AH34" s="4"/>
      <c r="AI34" s="3"/>
      <c r="AJ34" s="4"/>
      <c r="AK34" s="17"/>
      <c r="AL34" s="14"/>
      <c r="AM34" s="2"/>
    </row>
    <row r="35" spans="1:39" ht="18">
      <c r="A35" s="3"/>
      <c r="B35" s="2"/>
      <c r="C35" s="23"/>
      <c r="D35" s="18"/>
      <c r="E35" s="3"/>
      <c r="F35" s="3"/>
      <c r="G35" s="3"/>
      <c r="H35" s="3"/>
      <c r="I35" s="3"/>
      <c r="J35" s="3"/>
      <c r="K35" s="3"/>
      <c r="L35" s="3"/>
      <c r="M35" s="3"/>
      <c r="N35" s="4"/>
      <c r="O35" s="3"/>
      <c r="P35" s="4"/>
      <c r="Q35" s="8"/>
      <c r="R35" s="8"/>
      <c r="S35" s="2"/>
      <c r="T35" s="2"/>
      <c r="U35" s="5"/>
      <c r="V35" s="21"/>
      <c r="W35" s="3"/>
      <c r="X35" s="3"/>
      <c r="Y35" s="3"/>
      <c r="Z35" s="3"/>
      <c r="AA35" s="3"/>
      <c r="AB35" s="20"/>
      <c r="AC35" s="4"/>
      <c r="AD35" s="4"/>
      <c r="AE35" s="3"/>
      <c r="AF35" s="4"/>
      <c r="AG35" s="4"/>
      <c r="AH35" s="4"/>
      <c r="AI35" s="3"/>
      <c r="AJ35" s="4"/>
      <c r="AK35" s="17"/>
      <c r="AL35" s="14"/>
      <c r="AM35" s="2"/>
    </row>
    <row r="36" spans="1:39" ht="18">
      <c r="A36" s="3"/>
      <c r="B36" s="2"/>
      <c r="C36" s="23"/>
      <c r="D36" s="18"/>
      <c r="E36" s="3"/>
      <c r="F36" s="3"/>
      <c r="G36" s="3"/>
      <c r="H36" s="3"/>
      <c r="I36" s="3"/>
      <c r="J36" s="3"/>
      <c r="K36" s="3"/>
      <c r="L36" s="3"/>
      <c r="M36" s="3"/>
      <c r="N36" s="4"/>
      <c r="O36" s="3"/>
      <c r="P36" s="4"/>
      <c r="Q36" s="8"/>
      <c r="R36" s="8"/>
      <c r="S36" s="2"/>
      <c r="T36" s="2"/>
      <c r="U36" s="5"/>
      <c r="V36" s="21"/>
      <c r="W36" s="3"/>
      <c r="X36" s="3"/>
      <c r="Y36" s="3"/>
      <c r="Z36" s="3"/>
      <c r="AA36" s="3"/>
      <c r="AB36" s="20"/>
      <c r="AC36" s="4"/>
      <c r="AD36" s="4"/>
      <c r="AE36" s="3"/>
      <c r="AF36" s="4"/>
      <c r="AG36" s="4"/>
      <c r="AH36" s="4"/>
      <c r="AI36" s="3"/>
      <c r="AJ36" s="4"/>
      <c r="AK36" s="17"/>
      <c r="AL36" s="14"/>
      <c r="AM36" s="2"/>
    </row>
    <row r="37" spans="1:39" ht="18">
      <c r="A37" s="3"/>
      <c r="B37" s="2"/>
      <c r="C37" s="23"/>
      <c r="D37" s="18"/>
      <c r="E37" s="3"/>
      <c r="F37" s="3"/>
      <c r="G37" s="3"/>
      <c r="H37" s="3"/>
      <c r="I37" s="3"/>
      <c r="J37" s="3"/>
      <c r="K37" s="3"/>
      <c r="L37" s="3"/>
      <c r="M37" s="3"/>
      <c r="N37" s="4"/>
      <c r="O37" s="3"/>
      <c r="P37" s="4"/>
      <c r="Q37" s="8"/>
      <c r="R37" s="8"/>
      <c r="S37" s="2"/>
      <c r="T37" s="2"/>
      <c r="U37" s="5"/>
      <c r="V37" s="21"/>
      <c r="W37" s="3"/>
      <c r="X37" s="3"/>
      <c r="Y37" s="3"/>
      <c r="Z37" s="3"/>
      <c r="AA37" s="3"/>
      <c r="AB37" s="20"/>
      <c r="AC37" s="4"/>
      <c r="AD37" s="4"/>
      <c r="AE37" s="3"/>
      <c r="AF37" s="4"/>
      <c r="AG37" s="4"/>
      <c r="AH37" s="4"/>
      <c r="AI37" s="3"/>
      <c r="AJ37" s="4"/>
      <c r="AK37" s="17"/>
      <c r="AL37" s="14"/>
      <c r="AM37" s="2"/>
    </row>
    <row r="38" spans="1:39" ht="18">
      <c r="A38" s="3"/>
      <c r="B38" s="2"/>
      <c r="C38" s="23"/>
      <c r="D38" s="18"/>
      <c r="E38" s="3"/>
      <c r="F38" s="3"/>
      <c r="G38" s="3"/>
      <c r="H38" s="3"/>
      <c r="I38" s="3"/>
      <c r="J38" s="3"/>
      <c r="K38" s="3"/>
      <c r="L38" s="3"/>
      <c r="M38" s="3"/>
      <c r="N38" s="4"/>
      <c r="O38" s="3"/>
      <c r="P38" s="4"/>
      <c r="Q38" s="8"/>
      <c r="R38" s="8"/>
      <c r="S38" s="2"/>
      <c r="T38" s="2"/>
      <c r="U38" s="5"/>
      <c r="V38" s="21"/>
      <c r="W38" s="3"/>
      <c r="X38" s="3"/>
      <c r="Y38" s="3"/>
      <c r="Z38" s="3"/>
      <c r="AA38" s="3"/>
      <c r="AB38" s="20"/>
      <c r="AC38" s="4"/>
      <c r="AD38" s="4"/>
      <c r="AE38" s="3"/>
      <c r="AF38" s="4"/>
      <c r="AG38" s="4"/>
      <c r="AH38" s="4"/>
      <c r="AI38" s="3"/>
      <c r="AJ38" s="4"/>
      <c r="AK38" s="17"/>
      <c r="AL38" s="14"/>
      <c r="AM38" s="2"/>
    </row>
    <row r="39" spans="1:39" ht="18">
      <c r="A39" s="3"/>
      <c r="B39" s="2"/>
      <c r="C39" s="23"/>
      <c r="D39" s="18"/>
      <c r="E39" s="3"/>
      <c r="F39" s="3"/>
      <c r="G39" s="3"/>
      <c r="H39" s="3"/>
      <c r="I39" s="3"/>
      <c r="J39" s="3"/>
      <c r="K39" s="3"/>
      <c r="L39" s="3"/>
      <c r="M39" s="3"/>
      <c r="N39" s="4"/>
      <c r="O39" s="3"/>
      <c r="P39" s="4"/>
      <c r="Q39" s="8"/>
      <c r="R39" s="8"/>
      <c r="S39" s="2"/>
      <c r="T39" s="2"/>
      <c r="U39" s="5"/>
      <c r="V39" s="21"/>
      <c r="W39" s="3"/>
      <c r="X39" s="3"/>
      <c r="Y39" s="3"/>
      <c r="Z39" s="3"/>
      <c r="AA39" s="3"/>
      <c r="AB39" s="20"/>
      <c r="AC39" s="4"/>
      <c r="AD39" s="4"/>
      <c r="AE39" s="3"/>
      <c r="AF39" s="4"/>
      <c r="AG39" s="4"/>
      <c r="AH39" s="4"/>
      <c r="AI39" s="3"/>
      <c r="AJ39" s="4"/>
      <c r="AK39" s="17"/>
      <c r="AL39" s="14"/>
      <c r="AM39" s="2"/>
    </row>
    <row r="40" spans="1:39" ht="18">
      <c r="A40" s="3"/>
      <c r="B40" s="2"/>
      <c r="C40" s="23"/>
      <c r="D40" s="18"/>
      <c r="E40" s="3"/>
      <c r="F40" s="3"/>
      <c r="G40" s="3"/>
      <c r="H40" s="3"/>
      <c r="I40" s="3"/>
      <c r="J40" s="3"/>
      <c r="K40" s="3"/>
      <c r="L40" s="3"/>
      <c r="M40" s="3"/>
      <c r="N40" s="4"/>
      <c r="O40" s="3"/>
      <c r="P40" s="4"/>
      <c r="Q40" s="8"/>
      <c r="R40" s="8"/>
      <c r="S40" s="2"/>
      <c r="T40" s="2"/>
      <c r="U40" s="5"/>
      <c r="V40" s="21"/>
      <c r="W40" s="3"/>
      <c r="X40" s="3"/>
      <c r="Y40" s="3"/>
      <c r="Z40" s="3"/>
      <c r="AA40" s="3"/>
      <c r="AB40" s="20"/>
      <c r="AC40" s="4"/>
      <c r="AD40" s="4"/>
      <c r="AE40" s="3"/>
      <c r="AF40" s="4"/>
      <c r="AG40" s="4"/>
      <c r="AH40" s="4"/>
      <c r="AI40" s="3"/>
      <c r="AJ40" s="4"/>
      <c r="AK40" s="17"/>
      <c r="AL40" s="14"/>
      <c r="AM40" s="2"/>
    </row>
    <row r="41" spans="1:39" ht="18">
      <c r="A41" s="3"/>
      <c r="B41" s="2"/>
      <c r="C41" s="23"/>
      <c r="D41" s="18"/>
      <c r="E41" s="3"/>
      <c r="F41" s="3"/>
      <c r="G41" s="3"/>
      <c r="H41" s="3"/>
      <c r="I41" s="3"/>
      <c r="J41" s="3"/>
      <c r="K41" s="3"/>
      <c r="L41" s="3"/>
      <c r="M41" s="3"/>
      <c r="N41" s="4"/>
      <c r="O41" s="3"/>
      <c r="P41" s="4"/>
      <c r="Q41" s="8"/>
      <c r="R41" s="8"/>
      <c r="S41" s="2"/>
      <c r="T41" s="2"/>
      <c r="U41" s="5"/>
      <c r="V41" s="21"/>
      <c r="W41" s="3"/>
      <c r="X41" s="3"/>
      <c r="Y41" s="3"/>
      <c r="Z41" s="3"/>
      <c r="AA41" s="3"/>
      <c r="AB41" s="20"/>
      <c r="AC41" s="4"/>
      <c r="AD41" s="4"/>
      <c r="AE41" s="3"/>
      <c r="AF41" s="4"/>
      <c r="AG41" s="4"/>
      <c r="AH41" s="4"/>
      <c r="AI41" s="3"/>
      <c r="AJ41" s="4"/>
      <c r="AK41" s="17"/>
      <c r="AL41" s="14"/>
      <c r="AM41" s="2"/>
    </row>
    <row r="42" spans="1:39" ht="18">
      <c r="A42" s="3"/>
      <c r="B42" s="2"/>
      <c r="C42" s="23"/>
      <c r="D42" s="18"/>
      <c r="E42" s="3"/>
      <c r="F42" s="3"/>
      <c r="G42" s="3"/>
      <c r="H42" s="3"/>
      <c r="I42" s="3"/>
      <c r="J42" s="3"/>
      <c r="K42" s="3"/>
      <c r="L42" s="3"/>
      <c r="M42" s="3"/>
      <c r="N42" s="4"/>
      <c r="O42" s="3"/>
      <c r="P42" s="4"/>
      <c r="Q42" s="8"/>
      <c r="R42" s="8"/>
      <c r="S42" s="2"/>
      <c r="T42" s="2"/>
      <c r="U42" s="5"/>
      <c r="V42" s="21"/>
      <c r="W42" s="3"/>
      <c r="X42" s="3"/>
      <c r="Y42" s="3"/>
      <c r="Z42" s="3"/>
      <c r="AA42" s="3"/>
      <c r="AB42" s="20"/>
      <c r="AC42" s="4"/>
      <c r="AD42" s="4"/>
      <c r="AE42" s="3"/>
      <c r="AF42" s="4"/>
      <c r="AG42" s="4"/>
      <c r="AH42" s="4"/>
      <c r="AI42" s="3"/>
      <c r="AJ42" s="4"/>
      <c r="AK42" s="17"/>
      <c r="AL42" s="14"/>
      <c r="AM42" s="2"/>
    </row>
    <row r="43" spans="1:39" ht="18">
      <c r="A43" s="3"/>
      <c r="B43" s="2"/>
      <c r="C43" s="23"/>
      <c r="D43" s="18"/>
      <c r="E43" s="3"/>
      <c r="F43" s="3"/>
      <c r="G43" s="3"/>
      <c r="H43" s="3"/>
      <c r="I43" s="3"/>
      <c r="J43" s="3"/>
      <c r="K43" s="3"/>
      <c r="L43" s="3"/>
      <c r="M43" s="3"/>
      <c r="N43" s="4"/>
      <c r="O43" s="3"/>
      <c r="P43" s="4"/>
      <c r="Q43" s="8"/>
      <c r="R43" s="8"/>
      <c r="S43" s="2"/>
      <c r="T43" s="2"/>
      <c r="U43" s="5"/>
      <c r="V43" s="21"/>
      <c r="W43" s="3"/>
      <c r="X43" s="3"/>
      <c r="Y43" s="3"/>
      <c r="Z43" s="3"/>
      <c r="AA43" s="3"/>
      <c r="AB43" s="20"/>
      <c r="AC43" s="4"/>
      <c r="AD43" s="4"/>
      <c r="AE43" s="3"/>
      <c r="AF43" s="4"/>
      <c r="AG43" s="4"/>
      <c r="AH43" s="4"/>
      <c r="AI43" s="3"/>
      <c r="AJ43" s="4"/>
      <c r="AK43" s="17"/>
      <c r="AL43" s="14"/>
      <c r="AM43" s="2"/>
    </row>
    <row r="44" spans="1:39" ht="18">
      <c r="A44" s="3"/>
      <c r="B44" s="2"/>
      <c r="C44" s="23"/>
      <c r="D44" s="18"/>
      <c r="E44" s="3"/>
      <c r="F44" s="3"/>
      <c r="G44" s="3"/>
      <c r="H44" s="3"/>
      <c r="I44" s="3"/>
      <c r="J44" s="3"/>
      <c r="K44" s="3"/>
      <c r="L44" s="3"/>
      <c r="M44" s="3"/>
      <c r="N44" s="4"/>
      <c r="O44" s="3"/>
      <c r="P44" s="4"/>
      <c r="Q44" s="8"/>
      <c r="R44" s="8"/>
      <c r="S44" s="2"/>
      <c r="T44" s="2"/>
      <c r="U44" s="5"/>
      <c r="V44" s="21"/>
      <c r="W44" s="3"/>
      <c r="X44" s="3"/>
      <c r="Y44" s="3"/>
      <c r="Z44" s="3"/>
      <c r="AA44" s="3"/>
      <c r="AB44" s="20"/>
      <c r="AC44" s="4"/>
      <c r="AD44" s="4"/>
      <c r="AE44" s="3"/>
      <c r="AF44" s="4"/>
      <c r="AG44" s="4"/>
      <c r="AH44" s="4"/>
      <c r="AI44" s="3"/>
      <c r="AJ44" s="4"/>
      <c r="AK44" s="17"/>
      <c r="AL44" s="14"/>
      <c r="AM44" s="2"/>
    </row>
    <row r="45" spans="1:39" ht="18">
      <c r="A45" s="3"/>
      <c r="B45" s="2"/>
      <c r="C45" s="23"/>
      <c r="D45" s="18"/>
      <c r="E45" s="3"/>
      <c r="F45" s="3"/>
      <c r="G45" s="3"/>
      <c r="H45" s="3"/>
      <c r="I45" s="3"/>
      <c r="J45" s="3"/>
      <c r="K45" s="3"/>
      <c r="L45" s="3"/>
      <c r="M45" s="3"/>
      <c r="N45" s="4"/>
      <c r="O45" s="3"/>
      <c r="P45" s="4"/>
      <c r="Q45" s="8"/>
      <c r="R45" s="8"/>
      <c r="S45" s="2"/>
      <c r="T45" s="2"/>
      <c r="U45" s="5"/>
      <c r="V45" s="21"/>
      <c r="W45" s="3"/>
      <c r="X45" s="3"/>
      <c r="Y45" s="3"/>
      <c r="Z45" s="3"/>
      <c r="AA45" s="3"/>
      <c r="AB45" s="20"/>
      <c r="AC45" s="4"/>
      <c r="AD45" s="4"/>
      <c r="AE45" s="3"/>
      <c r="AF45" s="4"/>
      <c r="AG45" s="4"/>
      <c r="AH45" s="4"/>
      <c r="AI45" s="3"/>
      <c r="AJ45" s="4"/>
      <c r="AK45" s="17"/>
      <c r="AL45" s="14"/>
      <c r="AM45" s="2"/>
    </row>
    <row r="46" spans="1:39" ht="18">
      <c r="A46" s="3"/>
      <c r="B46" s="2"/>
      <c r="C46" s="23"/>
      <c r="D46" s="18"/>
      <c r="E46" s="3"/>
      <c r="F46" s="3"/>
      <c r="G46" s="3"/>
      <c r="H46" s="3"/>
      <c r="I46" s="3"/>
      <c r="J46" s="3"/>
      <c r="K46" s="3"/>
      <c r="L46" s="3"/>
      <c r="M46" s="3"/>
      <c r="N46" s="4"/>
      <c r="O46" s="3"/>
      <c r="P46" s="4"/>
      <c r="Q46" s="8"/>
      <c r="R46" s="8"/>
      <c r="S46" s="2"/>
      <c r="T46" s="2"/>
      <c r="U46" s="5"/>
      <c r="V46" s="21"/>
      <c r="W46" s="3"/>
      <c r="X46" s="3"/>
      <c r="Y46" s="3"/>
      <c r="Z46" s="3"/>
      <c r="AA46" s="3"/>
      <c r="AB46" s="20"/>
      <c r="AC46" s="4"/>
      <c r="AD46" s="4"/>
      <c r="AE46" s="3"/>
      <c r="AF46" s="4"/>
      <c r="AG46" s="4"/>
      <c r="AH46" s="4"/>
      <c r="AI46" s="3"/>
      <c r="AJ46" s="4"/>
      <c r="AK46" s="17"/>
      <c r="AL46" s="14"/>
      <c r="AM46" s="2"/>
    </row>
    <row r="47" spans="1:39" ht="18">
      <c r="A47" s="3"/>
      <c r="B47" s="2"/>
      <c r="C47" s="23"/>
      <c r="D47" s="18"/>
      <c r="E47" s="3"/>
      <c r="F47" s="3"/>
      <c r="G47" s="3"/>
      <c r="H47" s="3"/>
      <c r="I47" s="3"/>
      <c r="J47" s="3"/>
      <c r="K47" s="3"/>
      <c r="L47" s="3"/>
      <c r="M47" s="3"/>
      <c r="N47" s="4"/>
      <c r="O47" s="3"/>
      <c r="P47" s="4"/>
      <c r="Q47" s="8"/>
      <c r="R47" s="8"/>
      <c r="S47" s="2"/>
      <c r="T47" s="2"/>
      <c r="U47" s="5"/>
      <c r="V47" s="21"/>
      <c r="W47" s="3"/>
      <c r="X47" s="3"/>
      <c r="Y47" s="3"/>
      <c r="Z47" s="3"/>
      <c r="AA47" s="3"/>
      <c r="AB47" s="20"/>
      <c r="AC47" s="4"/>
      <c r="AD47" s="4"/>
      <c r="AE47" s="3"/>
      <c r="AF47" s="4"/>
      <c r="AG47" s="4"/>
      <c r="AH47" s="4"/>
      <c r="AI47" s="3"/>
      <c r="AJ47" s="4"/>
      <c r="AK47" s="17"/>
      <c r="AL47" s="14"/>
      <c r="AM47" s="2"/>
    </row>
    <row r="48" spans="1:39" ht="18">
      <c r="A48" s="3"/>
      <c r="B48" s="2"/>
      <c r="C48" s="23"/>
      <c r="D48" s="18"/>
      <c r="E48" s="3"/>
      <c r="F48" s="3"/>
      <c r="G48" s="3"/>
      <c r="H48" s="3"/>
      <c r="I48" s="3"/>
      <c r="J48" s="3"/>
      <c r="K48" s="3"/>
      <c r="L48" s="3"/>
      <c r="M48" s="3"/>
      <c r="N48" s="4"/>
      <c r="O48" s="3"/>
      <c r="P48" s="4"/>
      <c r="Q48" s="8"/>
      <c r="R48" s="8"/>
      <c r="S48" s="2"/>
      <c r="T48" s="2"/>
      <c r="U48" s="5"/>
      <c r="V48" s="21"/>
      <c r="W48" s="3"/>
      <c r="X48" s="3"/>
      <c r="Y48" s="3"/>
      <c r="Z48" s="3"/>
      <c r="AA48" s="3"/>
      <c r="AB48" s="20"/>
      <c r="AC48" s="4"/>
      <c r="AD48" s="4"/>
      <c r="AE48" s="3"/>
      <c r="AF48" s="4"/>
      <c r="AG48" s="4"/>
      <c r="AH48" s="4"/>
      <c r="AI48" s="3"/>
      <c r="AJ48" s="4"/>
      <c r="AK48" s="17"/>
      <c r="AL48" s="14"/>
      <c r="AM48" s="2"/>
    </row>
    <row r="49" spans="1:39" ht="18">
      <c r="A49" s="3"/>
      <c r="B49" s="2"/>
      <c r="C49" s="23"/>
      <c r="D49" s="18"/>
      <c r="E49" s="3"/>
      <c r="F49" s="3"/>
      <c r="G49" s="3"/>
      <c r="H49" s="3"/>
      <c r="I49" s="3"/>
      <c r="J49" s="3"/>
      <c r="K49" s="3"/>
      <c r="L49" s="3"/>
      <c r="M49" s="3"/>
      <c r="N49" s="4"/>
      <c r="O49" s="3"/>
      <c r="P49" s="4"/>
      <c r="Q49" s="8"/>
      <c r="R49" s="8"/>
      <c r="S49" s="2"/>
      <c r="T49" s="2"/>
      <c r="U49" s="5"/>
      <c r="V49" s="21"/>
      <c r="W49" s="3"/>
      <c r="X49" s="3"/>
      <c r="Y49" s="3"/>
      <c r="Z49" s="3"/>
      <c r="AA49" s="3"/>
      <c r="AB49" s="20"/>
      <c r="AC49" s="4"/>
      <c r="AD49" s="4"/>
      <c r="AE49" s="3"/>
      <c r="AF49" s="4"/>
      <c r="AG49" s="4"/>
      <c r="AH49" s="4"/>
      <c r="AI49" s="3"/>
      <c r="AJ49" s="4"/>
      <c r="AK49" s="17"/>
      <c r="AL49" s="14"/>
      <c r="AM49" s="2"/>
    </row>
    <row r="50" spans="1:39" ht="18">
      <c r="A50" s="3"/>
      <c r="B50" s="2"/>
      <c r="C50" s="23"/>
      <c r="D50" s="18"/>
      <c r="E50" s="3"/>
      <c r="F50" s="3"/>
      <c r="G50" s="3"/>
      <c r="H50" s="3"/>
      <c r="I50" s="3"/>
      <c r="J50" s="3"/>
      <c r="K50" s="3"/>
      <c r="L50" s="3"/>
      <c r="M50" s="3"/>
      <c r="N50" s="4"/>
      <c r="O50" s="3"/>
      <c r="P50" s="4"/>
      <c r="Q50" s="8"/>
      <c r="R50" s="8"/>
      <c r="S50" s="2"/>
      <c r="T50" s="2"/>
      <c r="U50" s="5"/>
      <c r="V50" s="21"/>
      <c r="W50" s="3"/>
      <c r="X50" s="3"/>
      <c r="Y50" s="3"/>
      <c r="Z50" s="3"/>
      <c r="AA50" s="3"/>
      <c r="AB50" s="20"/>
      <c r="AC50" s="4"/>
      <c r="AD50" s="4"/>
      <c r="AE50" s="3"/>
      <c r="AF50" s="4"/>
      <c r="AG50" s="4"/>
      <c r="AH50" s="4"/>
      <c r="AI50" s="3"/>
      <c r="AJ50" s="4"/>
      <c r="AK50" s="17"/>
      <c r="AL50" s="14"/>
      <c r="AM50" s="2"/>
    </row>
    <row r="51" spans="1:39" ht="18">
      <c r="A51" s="3"/>
      <c r="B51" s="2"/>
      <c r="C51" s="23"/>
      <c r="D51" s="18"/>
      <c r="E51" s="3"/>
      <c r="F51" s="3"/>
      <c r="G51" s="3"/>
      <c r="H51" s="3"/>
      <c r="I51" s="3"/>
      <c r="J51" s="3"/>
      <c r="K51" s="3"/>
      <c r="L51" s="3"/>
      <c r="M51" s="3"/>
      <c r="N51" s="4"/>
      <c r="O51" s="3"/>
      <c r="P51" s="4"/>
      <c r="Q51" s="8"/>
      <c r="R51" s="8"/>
      <c r="S51" s="2"/>
      <c r="T51" s="2"/>
      <c r="U51" s="5"/>
      <c r="V51" s="21"/>
      <c r="W51" s="3"/>
      <c r="X51" s="3"/>
      <c r="Y51" s="3"/>
      <c r="Z51" s="3"/>
      <c r="AA51" s="3"/>
      <c r="AB51" s="20"/>
      <c r="AC51" s="4"/>
      <c r="AD51" s="4"/>
      <c r="AE51" s="3"/>
      <c r="AF51" s="4"/>
      <c r="AG51" s="4"/>
      <c r="AH51" s="4"/>
      <c r="AI51" s="3"/>
      <c r="AJ51" s="4"/>
      <c r="AK51" s="17"/>
      <c r="AL51" s="14"/>
      <c r="AM51" s="2"/>
    </row>
    <row r="52" spans="1:39" ht="18">
      <c r="A52" s="3"/>
      <c r="B52" s="2"/>
      <c r="C52" s="23"/>
      <c r="D52" s="18"/>
      <c r="E52" s="3"/>
      <c r="F52" s="3"/>
      <c r="G52" s="3"/>
      <c r="H52" s="3"/>
      <c r="I52" s="3"/>
      <c r="J52" s="3"/>
      <c r="K52" s="3"/>
      <c r="L52" s="3"/>
      <c r="M52" s="3"/>
      <c r="N52" s="4"/>
      <c r="O52" s="3"/>
      <c r="P52" s="4"/>
      <c r="Q52" s="8"/>
      <c r="R52" s="8"/>
      <c r="S52" s="2"/>
      <c r="T52" s="2"/>
      <c r="U52" s="5"/>
      <c r="V52" s="21"/>
      <c r="W52" s="3"/>
      <c r="X52" s="3"/>
      <c r="Y52" s="3"/>
      <c r="Z52" s="3"/>
      <c r="AA52" s="3"/>
      <c r="AB52" s="20"/>
      <c r="AC52" s="4"/>
      <c r="AD52" s="4"/>
      <c r="AE52" s="3"/>
      <c r="AF52" s="4"/>
      <c r="AG52" s="4"/>
      <c r="AH52" s="4"/>
      <c r="AI52" s="3"/>
      <c r="AJ52" s="4"/>
      <c r="AK52" s="17"/>
      <c r="AL52" s="14"/>
      <c r="AM52" s="2"/>
    </row>
    <row r="53" spans="1:39" ht="18">
      <c r="A53" s="3"/>
      <c r="B53" s="2"/>
      <c r="C53" s="23"/>
      <c r="D53" s="18"/>
      <c r="E53" s="3"/>
      <c r="F53" s="3"/>
      <c r="G53" s="3"/>
      <c r="H53" s="3"/>
      <c r="I53" s="3"/>
      <c r="J53" s="3"/>
      <c r="K53" s="3"/>
      <c r="L53" s="3"/>
      <c r="M53" s="3"/>
      <c r="N53" s="4"/>
      <c r="O53" s="3"/>
      <c r="P53" s="4"/>
      <c r="Q53" s="8"/>
      <c r="R53" s="8"/>
      <c r="S53" s="2"/>
      <c r="T53" s="2"/>
      <c r="U53" s="5"/>
      <c r="V53" s="21"/>
      <c r="W53" s="3"/>
      <c r="X53" s="3"/>
      <c r="Y53" s="3"/>
      <c r="Z53" s="3"/>
      <c r="AA53" s="3"/>
      <c r="AB53" s="20"/>
      <c r="AC53" s="4"/>
      <c r="AD53" s="4"/>
      <c r="AE53" s="3"/>
      <c r="AF53" s="4"/>
      <c r="AG53" s="4"/>
      <c r="AH53" s="4"/>
      <c r="AI53" s="3"/>
      <c r="AJ53" s="4"/>
      <c r="AK53" s="17"/>
      <c r="AL53" s="14"/>
      <c r="AM53" s="2"/>
    </row>
    <row r="54" spans="1:39" ht="18">
      <c r="A54" s="3"/>
      <c r="B54" s="2"/>
      <c r="C54" s="23"/>
      <c r="D54" s="18"/>
      <c r="E54" s="3"/>
      <c r="F54" s="3"/>
      <c r="G54" s="3"/>
      <c r="H54" s="3"/>
      <c r="I54" s="3"/>
      <c r="J54" s="3"/>
      <c r="K54" s="3"/>
      <c r="L54" s="3"/>
      <c r="M54" s="3"/>
      <c r="N54" s="4"/>
      <c r="O54" s="3"/>
      <c r="P54" s="4"/>
      <c r="Q54" s="8"/>
      <c r="R54" s="8"/>
      <c r="S54" s="2"/>
      <c r="T54" s="2"/>
      <c r="U54" s="5"/>
      <c r="V54" s="21"/>
      <c r="W54" s="3"/>
      <c r="X54" s="3"/>
      <c r="Y54" s="3"/>
      <c r="Z54" s="3"/>
      <c r="AA54" s="3"/>
      <c r="AB54" s="20"/>
      <c r="AC54" s="4"/>
      <c r="AD54" s="4"/>
      <c r="AE54" s="3"/>
      <c r="AF54" s="4"/>
      <c r="AG54" s="4"/>
      <c r="AH54" s="4"/>
      <c r="AI54" s="3"/>
      <c r="AJ54" s="4"/>
      <c r="AK54" s="17"/>
      <c r="AL54" s="14"/>
      <c r="AM54" s="2"/>
    </row>
    <row r="55" spans="1:39" ht="18">
      <c r="A55" s="3"/>
      <c r="B55" s="2"/>
      <c r="C55" s="23"/>
      <c r="D55" s="18"/>
      <c r="E55" s="3"/>
      <c r="F55" s="3"/>
      <c r="G55" s="3"/>
      <c r="H55" s="3"/>
      <c r="I55" s="3"/>
      <c r="J55" s="3"/>
      <c r="K55" s="3"/>
      <c r="L55" s="3"/>
      <c r="M55" s="3"/>
      <c r="N55" s="4"/>
      <c r="O55" s="3"/>
      <c r="P55" s="4"/>
      <c r="Q55" s="8"/>
      <c r="R55" s="8"/>
      <c r="S55" s="2"/>
      <c r="T55" s="2"/>
      <c r="U55" s="5"/>
      <c r="V55" s="21"/>
      <c r="W55" s="3"/>
      <c r="X55" s="3"/>
      <c r="Y55" s="3"/>
      <c r="Z55" s="3"/>
      <c r="AA55" s="3"/>
      <c r="AB55" s="20"/>
      <c r="AC55" s="4"/>
      <c r="AD55" s="4"/>
      <c r="AE55" s="3"/>
      <c r="AF55" s="4"/>
      <c r="AG55" s="4"/>
      <c r="AH55" s="4"/>
      <c r="AI55" s="3"/>
      <c r="AJ55" s="4"/>
      <c r="AK55" s="17"/>
      <c r="AL55" s="14"/>
      <c r="AM55" s="2"/>
    </row>
    <row r="56" spans="1:39" ht="18">
      <c r="A56" s="3"/>
      <c r="B56" s="2"/>
      <c r="C56" s="23"/>
      <c r="D56" s="18"/>
      <c r="E56" s="3"/>
      <c r="F56" s="3"/>
      <c r="G56" s="3"/>
      <c r="H56" s="3"/>
      <c r="I56" s="3"/>
      <c r="J56" s="3"/>
      <c r="K56" s="3"/>
      <c r="L56" s="3"/>
      <c r="M56" s="3"/>
      <c r="N56" s="4"/>
      <c r="O56" s="3"/>
      <c r="P56" s="4"/>
      <c r="Q56" s="8"/>
      <c r="R56" s="8"/>
      <c r="S56" s="2"/>
      <c r="T56" s="2"/>
      <c r="U56" s="5"/>
      <c r="V56" s="21"/>
      <c r="W56" s="3"/>
      <c r="X56" s="3"/>
      <c r="Y56" s="3"/>
      <c r="Z56" s="3"/>
      <c r="AA56" s="3"/>
      <c r="AB56" s="20"/>
      <c r="AC56" s="4"/>
      <c r="AD56" s="4"/>
      <c r="AE56" s="3"/>
      <c r="AF56" s="4"/>
      <c r="AG56" s="4"/>
      <c r="AH56" s="4"/>
      <c r="AI56" s="3"/>
      <c r="AJ56" s="4"/>
      <c r="AK56" s="17"/>
      <c r="AL56" s="14"/>
      <c r="AM56" s="2"/>
    </row>
    <row r="57" spans="1:39" ht="18">
      <c r="A57" s="3"/>
      <c r="B57" s="2"/>
      <c r="C57" s="23"/>
      <c r="D57" s="18"/>
      <c r="E57" s="3"/>
      <c r="F57" s="3"/>
      <c r="G57" s="3"/>
      <c r="H57" s="3"/>
      <c r="I57" s="3"/>
      <c r="J57" s="3"/>
      <c r="K57" s="3"/>
      <c r="L57" s="3"/>
      <c r="M57" s="3"/>
      <c r="N57" s="4"/>
      <c r="O57" s="3"/>
      <c r="P57" s="4"/>
      <c r="Q57" s="8"/>
      <c r="R57" s="8"/>
      <c r="S57" s="2"/>
      <c r="T57" s="2"/>
      <c r="U57" s="5"/>
      <c r="V57" s="21"/>
      <c r="W57" s="3"/>
      <c r="X57" s="3"/>
      <c r="Y57" s="3"/>
      <c r="Z57" s="3"/>
      <c r="AA57" s="3"/>
      <c r="AB57" s="20"/>
      <c r="AC57" s="4"/>
      <c r="AD57" s="4"/>
      <c r="AE57" s="3"/>
      <c r="AF57" s="4"/>
      <c r="AG57" s="4"/>
      <c r="AH57" s="4"/>
      <c r="AI57" s="3"/>
      <c r="AJ57" s="4"/>
      <c r="AK57" s="17"/>
      <c r="AL57" s="14"/>
      <c r="AM57" s="2"/>
    </row>
    <row r="58" spans="1:39" ht="18">
      <c r="A58" s="3"/>
      <c r="B58" s="2"/>
      <c r="C58" s="23"/>
      <c r="D58" s="18"/>
      <c r="E58" s="3"/>
      <c r="F58" s="3"/>
      <c r="G58" s="3"/>
      <c r="H58" s="3"/>
      <c r="I58" s="3"/>
      <c r="J58" s="3"/>
      <c r="K58" s="3"/>
      <c r="L58" s="3"/>
      <c r="M58" s="3"/>
      <c r="N58" s="4"/>
      <c r="O58" s="3"/>
      <c r="P58" s="4"/>
      <c r="Q58" s="8"/>
      <c r="R58" s="8"/>
      <c r="S58" s="2"/>
      <c r="T58" s="2"/>
      <c r="U58" s="5"/>
      <c r="V58" s="21"/>
      <c r="W58" s="3"/>
      <c r="X58" s="3"/>
      <c r="Y58" s="3"/>
      <c r="Z58" s="3"/>
      <c r="AA58" s="3"/>
      <c r="AB58" s="20"/>
      <c r="AC58" s="4"/>
      <c r="AD58" s="4"/>
      <c r="AE58" s="3"/>
      <c r="AF58" s="4"/>
      <c r="AG58" s="4"/>
      <c r="AH58" s="4"/>
      <c r="AI58" s="3"/>
      <c r="AJ58" s="4"/>
      <c r="AK58" s="17"/>
      <c r="AL58" s="14"/>
      <c r="AM58" s="2"/>
    </row>
    <row r="59" spans="1:39" ht="18">
      <c r="A59" s="3"/>
      <c r="B59" s="2"/>
      <c r="C59" s="23"/>
      <c r="D59" s="18"/>
      <c r="E59" s="3"/>
      <c r="F59" s="3"/>
      <c r="G59" s="3"/>
      <c r="H59" s="3"/>
      <c r="I59" s="3"/>
      <c r="J59" s="3"/>
      <c r="K59" s="3"/>
      <c r="L59" s="3"/>
      <c r="M59" s="3"/>
      <c r="N59" s="4"/>
      <c r="O59" s="3"/>
      <c r="P59" s="4"/>
      <c r="Q59" s="8"/>
      <c r="R59" s="8"/>
      <c r="S59" s="2"/>
      <c r="T59" s="2"/>
      <c r="U59" s="5"/>
      <c r="V59" s="21"/>
      <c r="W59" s="3"/>
      <c r="X59" s="3"/>
      <c r="Y59" s="3"/>
      <c r="Z59" s="3"/>
      <c r="AA59" s="3"/>
      <c r="AB59" s="20"/>
      <c r="AC59" s="4"/>
      <c r="AD59" s="4"/>
      <c r="AE59" s="3"/>
      <c r="AF59" s="4"/>
      <c r="AG59" s="4"/>
      <c r="AH59" s="4"/>
      <c r="AI59" s="3"/>
      <c r="AJ59" s="4"/>
      <c r="AK59" s="17"/>
      <c r="AL59" s="14"/>
      <c r="AM59" s="2"/>
    </row>
    <row r="60" spans="1:39" ht="18">
      <c r="A60" s="3"/>
      <c r="B60" s="2"/>
      <c r="C60" s="23"/>
      <c r="D60" s="18"/>
      <c r="E60" s="3"/>
      <c r="F60" s="3"/>
      <c r="G60" s="3"/>
      <c r="H60" s="3"/>
      <c r="I60" s="3"/>
      <c r="J60" s="3"/>
      <c r="K60" s="3"/>
      <c r="L60" s="3"/>
      <c r="M60" s="3"/>
      <c r="N60" s="4"/>
      <c r="O60" s="3"/>
      <c r="P60" s="4"/>
      <c r="Q60" s="8"/>
      <c r="R60" s="8"/>
      <c r="S60" s="2"/>
      <c r="T60" s="2"/>
      <c r="U60" s="5"/>
      <c r="V60" s="21"/>
      <c r="W60" s="3"/>
      <c r="X60" s="3"/>
      <c r="Y60" s="3"/>
      <c r="Z60" s="3"/>
      <c r="AA60" s="3"/>
      <c r="AB60" s="20"/>
      <c r="AC60" s="4"/>
      <c r="AD60" s="4"/>
      <c r="AE60" s="3"/>
      <c r="AF60" s="4"/>
      <c r="AG60" s="4"/>
      <c r="AH60" s="4"/>
      <c r="AI60" s="3"/>
      <c r="AJ60" s="4"/>
      <c r="AK60" s="17"/>
      <c r="AL60" s="14"/>
      <c r="AM60" s="2"/>
    </row>
    <row r="61" spans="1:39" ht="18">
      <c r="A61" s="3"/>
      <c r="B61" s="2"/>
      <c r="C61" s="23"/>
      <c r="D61" s="18"/>
      <c r="E61" s="3"/>
      <c r="F61" s="3"/>
      <c r="G61" s="3"/>
      <c r="H61" s="3"/>
      <c r="I61" s="3"/>
      <c r="J61" s="3"/>
      <c r="K61" s="3"/>
      <c r="L61" s="3"/>
      <c r="M61" s="3"/>
      <c r="N61" s="4"/>
      <c r="O61" s="3"/>
      <c r="P61" s="4"/>
      <c r="Q61" s="8"/>
      <c r="R61" s="8"/>
      <c r="S61" s="2"/>
      <c r="T61" s="2"/>
      <c r="U61" s="5"/>
      <c r="V61" s="21"/>
      <c r="W61" s="3"/>
      <c r="X61" s="3"/>
      <c r="Y61" s="3"/>
      <c r="Z61" s="3"/>
      <c r="AA61" s="3"/>
      <c r="AB61" s="20"/>
      <c r="AC61" s="4"/>
      <c r="AD61" s="4"/>
      <c r="AE61" s="3"/>
      <c r="AF61" s="4"/>
      <c r="AG61" s="4"/>
      <c r="AH61" s="4"/>
      <c r="AI61" s="3"/>
      <c r="AJ61" s="4"/>
      <c r="AK61" s="17"/>
      <c r="AL61" s="14"/>
      <c r="AM61" s="2"/>
    </row>
    <row r="62" spans="1:39" ht="18">
      <c r="A62" s="3"/>
      <c r="B62" s="2"/>
      <c r="C62" s="23"/>
      <c r="D62" s="18"/>
      <c r="E62" s="3"/>
      <c r="F62" s="3"/>
      <c r="G62" s="3"/>
      <c r="H62" s="3"/>
      <c r="I62" s="3"/>
      <c r="J62" s="3"/>
      <c r="K62" s="3"/>
      <c r="L62" s="3"/>
      <c r="M62" s="3"/>
      <c r="N62" s="4"/>
      <c r="O62" s="3"/>
      <c r="P62" s="4"/>
      <c r="Q62" s="8"/>
      <c r="R62" s="8"/>
      <c r="S62" s="2"/>
      <c r="T62" s="2"/>
      <c r="U62" s="5"/>
      <c r="V62" s="21"/>
      <c r="W62" s="3"/>
      <c r="X62" s="3"/>
      <c r="Y62" s="3"/>
      <c r="Z62" s="3"/>
      <c r="AA62" s="3"/>
      <c r="AB62" s="20"/>
      <c r="AC62" s="4"/>
      <c r="AD62" s="4"/>
      <c r="AE62" s="3"/>
      <c r="AF62" s="4"/>
      <c r="AG62" s="4"/>
      <c r="AH62" s="4"/>
      <c r="AI62" s="3"/>
      <c r="AJ62" s="4"/>
      <c r="AK62" s="17"/>
      <c r="AL62" s="14"/>
      <c r="AM62" s="2"/>
    </row>
    <row r="63" spans="1:39" ht="18">
      <c r="A63" s="3"/>
      <c r="B63" s="2"/>
      <c r="C63" s="23"/>
      <c r="D63" s="18"/>
      <c r="E63" s="3"/>
      <c r="F63" s="3"/>
      <c r="G63" s="3"/>
      <c r="H63" s="3"/>
      <c r="I63" s="3"/>
      <c r="J63" s="3"/>
      <c r="K63" s="3"/>
      <c r="L63" s="3"/>
      <c r="M63" s="3"/>
      <c r="N63" s="4"/>
      <c r="O63" s="3"/>
      <c r="P63" s="4"/>
      <c r="Q63" s="8"/>
      <c r="R63" s="8"/>
      <c r="S63" s="2"/>
      <c r="T63" s="2"/>
      <c r="U63" s="5"/>
      <c r="V63" s="21"/>
      <c r="W63" s="3"/>
      <c r="X63" s="3"/>
      <c r="Y63" s="3"/>
      <c r="Z63" s="3"/>
      <c r="AA63" s="3"/>
      <c r="AB63" s="20"/>
      <c r="AC63" s="4"/>
      <c r="AD63" s="4"/>
      <c r="AE63" s="3"/>
      <c r="AF63" s="4"/>
      <c r="AG63" s="4"/>
      <c r="AH63" s="4"/>
      <c r="AI63" s="3"/>
      <c r="AJ63" s="4"/>
      <c r="AK63" s="17"/>
      <c r="AL63" s="14"/>
      <c r="AM63" s="2"/>
    </row>
    <row r="64" spans="1:39" ht="18">
      <c r="A64" s="3"/>
      <c r="B64" s="2"/>
      <c r="C64" s="23"/>
      <c r="D64" s="18"/>
      <c r="E64" s="3"/>
      <c r="F64" s="3"/>
      <c r="G64" s="3"/>
      <c r="H64" s="3"/>
      <c r="I64" s="3"/>
      <c r="J64" s="3"/>
      <c r="K64" s="3"/>
      <c r="L64" s="3"/>
      <c r="M64" s="3"/>
      <c r="N64" s="4"/>
      <c r="O64" s="3"/>
      <c r="P64" s="4"/>
      <c r="Q64" s="8"/>
      <c r="R64" s="8"/>
      <c r="S64" s="2"/>
      <c r="T64" s="2"/>
      <c r="U64" s="5"/>
      <c r="V64" s="21"/>
      <c r="W64" s="3"/>
      <c r="X64" s="3"/>
      <c r="Y64" s="3"/>
      <c r="Z64" s="3"/>
      <c r="AA64" s="3"/>
      <c r="AB64" s="20"/>
      <c r="AC64" s="4"/>
      <c r="AD64" s="4"/>
      <c r="AE64" s="3"/>
      <c r="AF64" s="4"/>
      <c r="AG64" s="4"/>
      <c r="AH64" s="4"/>
      <c r="AI64" s="3"/>
      <c r="AJ64" s="4"/>
      <c r="AK64" s="17"/>
      <c r="AL64" s="14"/>
      <c r="AM64" s="2"/>
    </row>
    <row r="65" spans="1:39" ht="18">
      <c r="A65" s="3"/>
      <c r="B65" s="2"/>
      <c r="C65" s="23"/>
      <c r="D65" s="18"/>
      <c r="E65" s="3"/>
      <c r="F65" s="3"/>
      <c r="G65" s="3"/>
      <c r="H65" s="3"/>
      <c r="I65" s="3"/>
      <c r="J65" s="3"/>
      <c r="K65" s="3"/>
      <c r="L65" s="3"/>
      <c r="M65" s="3"/>
      <c r="N65" s="4"/>
      <c r="O65" s="3"/>
      <c r="P65" s="4"/>
      <c r="Q65" s="8"/>
      <c r="R65" s="8"/>
      <c r="S65" s="2"/>
      <c r="T65" s="2"/>
      <c r="U65" s="5"/>
      <c r="V65" s="21"/>
      <c r="W65" s="3"/>
      <c r="X65" s="3"/>
      <c r="Y65" s="3"/>
      <c r="Z65" s="3"/>
      <c r="AA65" s="3"/>
      <c r="AB65" s="20"/>
      <c r="AC65" s="4"/>
      <c r="AD65" s="4"/>
      <c r="AE65" s="3"/>
      <c r="AF65" s="4"/>
      <c r="AG65" s="4"/>
      <c r="AH65" s="4"/>
      <c r="AI65" s="3"/>
      <c r="AJ65" s="4"/>
      <c r="AK65" s="17"/>
      <c r="AL65" s="14"/>
      <c r="AM65" s="2"/>
    </row>
    <row r="66" spans="1:39" ht="18">
      <c r="A66" s="3"/>
      <c r="B66" s="2"/>
      <c r="C66" s="23"/>
      <c r="D66" s="18"/>
      <c r="E66" s="3"/>
      <c r="F66" s="3"/>
      <c r="G66" s="3"/>
      <c r="H66" s="3"/>
      <c r="I66" s="3"/>
      <c r="J66" s="3"/>
      <c r="K66" s="3"/>
      <c r="L66" s="3"/>
      <c r="M66" s="3"/>
      <c r="N66" s="4"/>
      <c r="O66" s="3"/>
      <c r="P66" s="4"/>
      <c r="Q66" s="8"/>
      <c r="R66" s="8"/>
      <c r="S66" s="2"/>
      <c r="T66" s="2"/>
      <c r="U66" s="5"/>
      <c r="V66" s="21"/>
      <c r="W66" s="3"/>
      <c r="X66" s="3"/>
      <c r="Y66" s="3"/>
      <c r="Z66" s="3"/>
      <c r="AA66" s="3"/>
      <c r="AB66" s="20"/>
      <c r="AC66" s="4"/>
      <c r="AD66" s="4"/>
      <c r="AE66" s="3"/>
      <c r="AF66" s="4"/>
      <c r="AG66" s="4"/>
      <c r="AH66" s="4"/>
      <c r="AI66" s="3"/>
      <c r="AJ66" s="4"/>
      <c r="AK66" s="17"/>
      <c r="AL66" s="14"/>
      <c r="AM66" s="2"/>
    </row>
    <row r="67" spans="1:39" ht="18">
      <c r="A67" s="3"/>
      <c r="B67" s="2"/>
      <c r="C67" s="23"/>
      <c r="D67" s="18"/>
      <c r="E67" s="3"/>
      <c r="F67" s="3"/>
      <c r="G67" s="3"/>
      <c r="H67" s="3"/>
      <c r="I67" s="3"/>
      <c r="J67" s="3"/>
      <c r="K67" s="3"/>
      <c r="L67" s="3"/>
      <c r="M67" s="3"/>
      <c r="N67" s="4"/>
      <c r="O67" s="3"/>
      <c r="P67" s="4"/>
      <c r="Q67" s="8"/>
      <c r="R67" s="8"/>
      <c r="S67" s="2"/>
      <c r="T67" s="2"/>
      <c r="U67" s="5"/>
      <c r="V67" s="21"/>
      <c r="W67" s="3"/>
      <c r="X67" s="3"/>
      <c r="Y67" s="3"/>
      <c r="Z67" s="3"/>
      <c r="AA67" s="3"/>
      <c r="AB67" s="20"/>
      <c r="AC67" s="4"/>
      <c r="AD67" s="4"/>
      <c r="AE67" s="3"/>
      <c r="AF67" s="4"/>
      <c r="AG67" s="4"/>
      <c r="AH67" s="4"/>
      <c r="AI67" s="3"/>
      <c r="AJ67" s="4"/>
      <c r="AK67" s="17"/>
      <c r="AL67" s="14"/>
      <c r="AM67" s="2"/>
    </row>
    <row r="68" spans="1:39" ht="18">
      <c r="A68" s="3"/>
      <c r="B68" s="2"/>
      <c r="C68" s="23"/>
      <c r="D68" s="18"/>
      <c r="E68" s="3"/>
      <c r="F68" s="3"/>
      <c r="G68" s="3"/>
      <c r="H68" s="3"/>
      <c r="I68" s="3"/>
      <c r="J68" s="3"/>
      <c r="K68" s="3"/>
      <c r="L68" s="3"/>
      <c r="M68" s="3"/>
      <c r="N68" s="4"/>
      <c r="O68" s="3"/>
      <c r="P68" s="4"/>
      <c r="Q68" s="8"/>
      <c r="R68" s="8"/>
      <c r="S68" s="2"/>
      <c r="T68" s="2"/>
      <c r="U68" s="5"/>
      <c r="V68" s="21"/>
      <c r="W68" s="3"/>
      <c r="X68" s="3"/>
      <c r="Y68" s="3"/>
      <c r="Z68" s="3"/>
      <c r="AA68" s="3"/>
      <c r="AB68" s="20"/>
      <c r="AC68" s="4"/>
      <c r="AD68" s="4"/>
      <c r="AE68" s="3"/>
      <c r="AF68" s="4"/>
      <c r="AG68" s="4"/>
      <c r="AH68" s="4"/>
      <c r="AI68" s="3"/>
      <c r="AJ68" s="4"/>
      <c r="AK68" s="17"/>
      <c r="AL68" s="14"/>
      <c r="AM68" s="2"/>
    </row>
    <row r="69" spans="1:39" ht="18">
      <c r="A69" s="3"/>
      <c r="B69" s="2"/>
      <c r="C69" s="23"/>
      <c r="D69" s="18"/>
      <c r="E69" s="3"/>
      <c r="F69" s="3"/>
      <c r="G69" s="3"/>
      <c r="H69" s="3"/>
      <c r="I69" s="3"/>
      <c r="J69" s="3"/>
      <c r="K69" s="3"/>
      <c r="L69" s="3"/>
      <c r="M69" s="3"/>
      <c r="N69" s="4"/>
      <c r="O69" s="3"/>
      <c r="P69" s="4"/>
      <c r="Q69" s="8"/>
      <c r="R69" s="8"/>
      <c r="S69" s="2"/>
      <c r="T69" s="2"/>
      <c r="U69" s="5"/>
      <c r="V69" s="21"/>
      <c r="W69" s="3"/>
      <c r="X69" s="3"/>
      <c r="Y69" s="3"/>
      <c r="Z69" s="3"/>
      <c r="AA69" s="3"/>
      <c r="AB69" s="20"/>
      <c r="AC69" s="4"/>
      <c r="AD69" s="4"/>
      <c r="AE69" s="3"/>
      <c r="AF69" s="4"/>
      <c r="AG69" s="4"/>
      <c r="AH69" s="4"/>
      <c r="AI69" s="3"/>
      <c r="AJ69" s="4"/>
      <c r="AK69" s="17"/>
      <c r="AL69" s="14"/>
      <c r="AM69" s="2"/>
    </row>
    <row r="70" spans="1:39" ht="18">
      <c r="A70" s="3"/>
      <c r="B70" s="2"/>
      <c r="C70" s="23"/>
      <c r="D70" s="18"/>
      <c r="E70" s="3"/>
      <c r="F70" s="3"/>
      <c r="G70" s="3"/>
      <c r="H70" s="3"/>
      <c r="I70" s="3"/>
      <c r="J70" s="3"/>
      <c r="K70" s="3"/>
      <c r="L70" s="3"/>
      <c r="M70" s="3"/>
      <c r="N70" s="4"/>
      <c r="O70" s="3"/>
      <c r="P70" s="4"/>
      <c r="Q70" s="8"/>
      <c r="R70" s="8"/>
      <c r="S70" s="2"/>
      <c r="T70" s="2"/>
      <c r="U70" s="5"/>
      <c r="V70" s="21"/>
      <c r="W70" s="3"/>
      <c r="X70" s="3"/>
      <c r="Y70" s="3"/>
      <c r="Z70" s="3"/>
      <c r="AA70" s="3"/>
      <c r="AB70" s="20"/>
      <c r="AC70" s="4"/>
      <c r="AD70" s="4"/>
      <c r="AE70" s="3"/>
      <c r="AF70" s="4"/>
      <c r="AG70" s="4"/>
      <c r="AH70" s="4"/>
      <c r="AI70" s="3"/>
      <c r="AJ70" s="4"/>
      <c r="AK70" s="17"/>
      <c r="AL70" s="14"/>
      <c r="AM70" s="2"/>
    </row>
    <row r="71" spans="1:39" ht="18">
      <c r="A71" s="3"/>
      <c r="B71" s="2"/>
      <c r="C71" s="23"/>
      <c r="D71" s="18"/>
      <c r="E71" s="3"/>
      <c r="F71" s="3"/>
      <c r="G71" s="3"/>
      <c r="H71" s="3"/>
      <c r="I71" s="3"/>
      <c r="J71" s="3"/>
      <c r="K71" s="3"/>
      <c r="L71" s="3"/>
      <c r="M71" s="3"/>
      <c r="N71" s="4"/>
      <c r="O71" s="3"/>
      <c r="P71" s="4"/>
      <c r="Q71" s="8"/>
      <c r="R71" s="8"/>
      <c r="S71" s="2"/>
      <c r="T71" s="2"/>
      <c r="U71" s="5"/>
      <c r="V71" s="21"/>
      <c r="W71" s="3"/>
      <c r="X71" s="3"/>
      <c r="Y71" s="3"/>
      <c r="Z71" s="3"/>
      <c r="AA71" s="3"/>
      <c r="AB71" s="20"/>
      <c r="AC71" s="4"/>
      <c r="AD71" s="4"/>
      <c r="AE71" s="3"/>
      <c r="AF71" s="4"/>
      <c r="AG71" s="4"/>
      <c r="AH71" s="4"/>
      <c r="AI71" s="3"/>
      <c r="AJ71" s="4"/>
      <c r="AK71" s="17"/>
      <c r="AL71" s="14"/>
      <c r="AM71" s="2"/>
    </row>
    <row r="72" spans="1:39" ht="18">
      <c r="A72" s="3"/>
      <c r="B72" s="2"/>
      <c r="C72" s="23"/>
      <c r="D72" s="18"/>
      <c r="E72" s="3"/>
      <c r="F72" s="3"/>
      <c r="G72" s="3"/>
      <c r="H72" s="3"/>
      <c r="I72" s="3"/>
      <c r="J72" s="3"/>
      <c r="K72" s="3"/>
      <c r="L72" s="3"/>
      <c r="M72" s="3"/>
      <c r="N72" s="4"/>
      <c r="O72" s="3"/>
      <c r="P72" s="4"/>
      <c r="Q72" s="8"/>
      <c r="R72" s="8"/>
      <c r="S72" s="2"/>
      <c r="T72" s="2"/>
      <c r="U72" s="5"/>
      <c r="V72" s="21"/>
      <c r="W72" s="3"/>
      <c r="X72" s="3"/>
      <c r="Y72" s="3"/>
      <c r="Z72" s="3"/>
      <c r="AA72" s="3"/>
      <c r="AB72" s="20"/>
      <c r="AC72" s="4"/>
      <c r="AD72" s="4"/>
      <c r="AE72" s="3"/>
      <c r="AF72" s="4"/>
      <c r="AG72" s="4"/>
      <c r="AH72" s="4"/>
      <c r="AI72" s="3"/>
      <c r="AJ72" s="4"/>
      <c r="AK72" s="17"/>
      <c r="AL72" s="14"/>
      <c r="AM72" s="2"/>
    </row>
    <row r="73" spans="1:39" ht="18">
      <c r="A73" s="3"/>
      <c r="B73" s="2"/>
      <c r="C73" s="23"/>
      <c r="D73" s="18"/>
      <c r="E73" s="3"/>
      <c r="F73" s="3"/>
      <c r="G73" s="3"/>
      <c r="H73" s="3"/>
      <c r="I73" s="3"/>
      <c r="J73" s="3"/>
      <c r="K73" s="3"/>
      <c r="L73" s="3"/>
      <c r="M73" s="3"/>
      <c r="N73" s="4"/>
      <c r="O73" s="3"/>
      <c r="P73" s="4"/>
      <c r="Q73" s="8"/>
      <c r="R73" s="8"/>
      <c r="S73" s="2"/>
      <c r="T73" s="2"/>
      <c r="U73" s="5"/>
      <c r="V73" s="21"/>
      <c r="W73" s="3"/>
      <c r="X73" s="3"/>
      <c r="Y73" s="3"/>
      <c r="Z73" s="3"/>
      <c r="AA73" s="3"/>
      <c r="AB73" s="20"/>
      <c r="AC73" s="4"/>
      <c r="AD73" s="4"/>
      <c r="AE73" s="3"/>
      <c r="AF73" s="4"/>
      <c r="AG73" s="4"/>
      <c r="AH73" s="4"/>
      <c r="AI73" s="3"/>
      <c r="AJ73" s="4"/>
      <c r="AK73" s="17"/>
      <c r="AL73" s="14"/>
      <c r="AM73" s="2"/>
    </row>
    <row r="74" spans="1:39" ht="18">
      <c r="A74" s="3"/>
      <c r="B74" s="2"/>
      <c r="C74" s="23"/>
      <c r="D74" s="18"/>
      <c r="E74" s="3"/>
      <c r="F74" s="3"/>
      <c r="G74" s="3"/>
      <c r="H74" s="3"/>
      <c r="I74" s="3"/>
      <c r="J74" s="3"/>
      <c r="K74" s="3"/>
      <c r="L74" s="3"/>
      <c r="M74" s="3"/>
      <c r="N74" s="4"/>
      <c r="O74" s="3"/>
      <c r="P74" s="4"/>
      <c r="Q74" s="8"/>
      <c r="R74" s="8"/>
      <c r="S74" s="2"/>
      <c r="T74" s="2"/>
      <c r="U74" s="5"/>
      <c r="V74" s="21"/>
      <c r="W74" s="3"/>
      <c r="X74" s="3"/>
      <c r="Y74" s="3"/>
      <c r="Z74" s="3"/>
      <c r="AA74" s="3"/>
      <c r="AB74" s="20"/>
      <c r="AC74" s="4"/>
      <c r="AD74" s="4"/>
      <c r="AE74" s="3"/>
      <c r="AF74" s="4"/>
      <c r="AG74" s="4"/>
      <c r="AH74" s="4"/>
      <c r="AI74" s="3"/>
      <c r="AJ74" s="4"/>
      <c r="AK74" s="17"/>
      <c r="AL74" s="14"/>
      <c r="AM74" s="2"/>
    </row>
    <row r="75" spans="1:39" ht="18">
      <c r="A75" s="3"/>
      <c r="B75" s="2"/>
      <c r="C75" s="23"/>
      <c r="D75" s="18"/>
      <c r="E75" s="3"/>
      <c r="F75" s="3"/>
      <c r="G75" s="3"/>
      <c r="H75" s="3"/>
      <c r="I75" s="3"/>
      <c r="J75" s="3"/>
      <c r="K75" s="3"/>
      <c r="L75" s="3"/>
      <c r="M75" s="3"/>
      <c r="N75" s="4"/>
      <c r="O75" s="3"/>
      <c r="P75" s="4"/>
      <c r="Q75" s="8"/>
      <c r="R75" s="8"/>
      <c r="S75" s="2"/>
      <c r="T75" s="2"/>
      <c r="U75" s="5"/>
      <c r="V75" s="21"/>
      <c r="W75" s="3"/>
      <c r="X75" s="3"/>
      <c r="Y75" s="3"/>
      <c r="Z75" s="3"/>
      <c r="AA75" s="3"/>
      <c r="AB75" s="20"/>
      <c r="AC75" s="4"/>
      <c r="AD75" s="4"/>
      <c r="AE75" s="3"/>
      <c r="AF75" s="4"/>
      <c r="AG75" s="4"/>
      <c r="AH75" s="4"/>
      <c r="AI75" s="3"/>
      <c r="AJ75" s="4"/>
      <c r="AK75" s="17"/>
      <c r="AL75" s="14"/>
      <c r="AM75" s="2"/>
    </row>
    <row r="76" spans="1:39" ht="18">
      <c r="A76" s="3"/>
      <c r="B76" s="2"/>
      <c r="C76" s="23"/>
      <c r="D76" s="18"/>
      <c r="E76" s="3"/>
      <c r="F76" s="3"/>
      <c r="G76" s="3"/>
      <c r="H76" s="3"/>
      <c r="I76" s="3"/>
      <c r="J76" s="3"/>
      <c r="K76" s="3"/>
      <c r="L76" s="3"/>
      <c r="M76" s="3"/>
      <c r="N76" s="4"/>
      <c r="O76" s="3"/>
      <c r="P76" s="4"/>
      <c r="Q76" s="8"/>
      <c r="R76" s="8"/>
      <c r="S76" s="2"/>
      <c r="T76" s="2"/>
      <c r="U76" s="5"/>
      <c r="V76" s="21"/>
      <c r="W76" s="3"/>
      <c r="X76" s="3"/>
      <c r="Y76" s="3"/>
      <c r="Z76" s="3"/>
      <c r="AA76" s="3"/>
      <c r="AB76" s="20"/>
      <c r="AC76" s="4"/>
      <c r="AD76" s="4"/>
      <c r="AE76" s="3"/>
      <c r="AF76" s="4"/>
      <c r="AG76" s="4"/>
      <c r="AH76" s="4"/>
      <c r="AI76" s="3"/>
      <c r="AJ76" s="4"/>
      <c r="AK76" s="17"/>
      <c r="AL76" s="14"/>
      <c r="AM76" s="2"/>
    </row>
    <row r="77" spans="1:39" ht="18">
      <c r="A77" s="3"/>
      <c r="B77" s="2"/>
      <c r="C77" s="23"/>
      <c r="D77" s="18"/>
      <c r="E77" s="3"/>
      <c r="F77" s="3"/>
      <c r="G77" s="3"/>
      <c r="H77" s="3"/>
      <c r="I77" s="3"/>
      <c r="J77" s="3"/>
      <c r="K77" s="3"/>
      <c r="L77" s="3"/>
      <c r="M77" s="3"/>
      <c r="N77" s="4"/>
      <c r="O77" s="3"/>
      <c r="P77" s="4"/>
      <c r="Q77" s="8"/>
      <c r="R77" s="8"/>
      <c r="S77" s="2"/>
      <c r="T77" s="2"/>
      <c r="U77" s="5"/>
      <c r="V77" s="21"/>
      <c r="W77" s="3"/>
      <c r="X77" s="3"/>
      <c r="Y77" s="3"/>
      <c r="Z77" s="3"/>
      <c r="AA77" s="3"/>
      <c r="AB77" s="20"/>
      <c r="AC77" s="4"/>
      <c r="AD77" s="4"/>
      <c r="AE77" s="3"/>
      <c r="AF77" s="4"/>
      <c r="AG77" s="4"/>
      <c r="AH77" s="4"/>
      <c r="AI77" s="3"/>
      <c r="AJ77" s="4"/>
      <c r="AK77" s="17"/>
      <c r="AL77" s="14"/>
      <c r="AM77" s="2"/>
    </row>
    <row r="78" spans="1:39" ht="18">
      <c r="A78" s="3"/>
      <c r="B78" s="2"/>
      <c r="C78" s="23"/>
      <c r="D78" s="18"/>
      <c r="E78" s="3"/>
      <c r="F78" s="3"/>
      <c r="G78" s="3"/>
      <c r="H78" s="3"/>
      <c r="I78" s="3"/>
      <c r="J78" s="3"/>
      <c r="K78" s="3"/>
      <c r="L78" s="3"/>
      <c r="M78" s="3"/>
      <c r="N78" s="4"/>
      <c r="O78" s="3"/>
      <c r="P78" s="4"/>
      <c r="Q78" s="8"/>
      <c r="R78" s="8"/>
      <c r="S78" s="2"/>
      <c r="T78" s="2"/>
      <c r="U78" s="5"/>
      <c r="V78" s="21"/>
      <c r="W78" s="3"/>
      <c r="X78" s="3"/>
      <c r="Y78" s="3"/>
      <c r="Z78" s="3"/>
      <c r="AA78" s="3"/>
      <c r="AB78" s="20"/>
      <c r="AC78" s="4"/>
      <c r="AD78" s="4"/>
      <c r="AE78" s="3"/>
      <c r="AF78" s="4"/>
      <c r="AG78" s="4"/>
      <c r="AH78" s="4"/>
      <c r="AI78" s="3"/>
      <c r="AJ78" s="4"/>
      <c r="AK78" s="17"/>
      <c r="AL78" s="14"/>
      <c r="AM78" s="2"/>
    </row>
    <row r="79" spans="1:39" ht="18">
      <c r="A79" s="3"/>
      <c r="B79" s="2"/>
      <c r="C79" s="23"/>
      <c r="D79" s="18"/>
      <c r="E79" s="3"/>
      <c r="F79" s="3"/>
      <c r="G79" s="3"/>
      <c r="H79" s="3"/>
      <c r="I79" s="3"/>
      <c r="J79" s="3"/>
      <c r="K79" s="3"/>
      <c r="L79" s="3"/>
      <c r="M79" s="3"/>
      <c r="N79" s="4"/>
      <c r="O79" s="3"/>
      <c r="P79" s="4"/>
      <c r="Q79" s="8"/>
      <c r="R79" s="8"/>
      <c r="S79" s="2"/>
      <c r="T79" s="2"/>
      <c r="U79" s="5"/>
      <c r="V79" s="21"/>
      <c r="W79" s="3"/>
      <c r="X79" s="3"/>
      <c r="Y79" s="3"/>
      <c r="Z79" s="3"/>
      <c r="AA79" s="3"/>
      <c r="AB79" s="20"/>
      <c r="AC79" s="4"/>
      <c r="AD79" s="4"/>
      <c r="AE79" s="3"/>
      <c r="AF79" s="4"/>
      <c r="AG79" s="4"/>
      <c r="AH79" s="4"/>
      <c r="AI79" s="3"/>
      <c r="AJ79" s="4"/>
      <c r="AK79" s="17"/>
      <c r="AL79" s="14"/>
      <c r="AM79" s="2"/>
    </row>
    <row r="80" spans="1:39" ht="18">
      <c r="A80" s="3"/>
      <c r="B80" s="2"/>
      <c r="C80" s="23"/>
      <c r="D80" s="18"/>
      <c r="E80" s="3"/>
      <c r="F80" s="3"/>
      <c r="G80" s="3"/>
      <c r="H80" s="3"/>
      <c r="I80" s="3"/>
      <c r="J80" s="3"/>
      <c r="K80" s="3"/>
      <c r="L80" s="3"/>
      <c r="M80" s="3"/>
      <c r="N80" s="4"/>
      <c r="O80" s="3"/>
      <c r="P80" s="4"/>
      <c r="Q80" s="8"/>
      <c r="R80" s="8"/>
      <c r="S80" s="2"/>
      <c r="T80" s="2"/>
      <c r="U80" s="5"/>
      <c r="V80" s="21"/>
      <c r="W80" s="3"/>
      <c r="X80" s="3"/>
      <c r="Y80" s="3"/>
      <c r="Z80" s="3"/>
      <c r="AA80" s="3"/>
      <c r="AB80" s="20"/>
      <c r="AC80" s="4"/>
      <c r="AD80" s="4"/>
      <c r="AE80" s="3"/>
      <c r="AF80" s="4"/>
      <c r="AG80" s="4"/>
      <c r="AH80" s="4"/>
      <c r="AI80" s="3"/>
      <c r="AJ80" s="4"/>
      <c r="AK80" s="17"/>
      <c r="AL80" s="14"/>
      <c r="AM80" s="2"/>
    </row>
    <row r="81" spans="1:39" ht="18">
      <c r="A81" s="3"/>
      <c r="B81" s="2"/>
      <c r="C81" s="23"/>
      <c r="D81" s="18"/>
      <c r="E81" s="3"/>
      <c r="F81" s="3"/>
      <c r="G81" s="3"/>
      <c r="H81" s="3"/>
      <c r="I81" s="3"/>
      <c r="J81" s="3"/>
      <c r="K81" s="3"/>
      <c r="L81" s="3"/>
      <c r="M81" s="3"/>
      <c r="N81" s="4"/>
      <c r="O81" s="3"/>
      <c r="P81" s="4"/>
      <c r="Q81" s="8"/>
      <c r="R81" s="8"/>
      <c r="S81" s="2"/>
      <c r="T81" s="2"/>
      <c r="U81" s="5"/>
      <c r="V81" s="21"/>
      <c r="W81" s="3"/>
      <c r="X81" s="3"/>
      <c r="Y81" s="3"/>
      <c r="Z81" s="3"/>
      <c r="AA81" s="3"/>
      <c r="AB81" s="20"/>
      <c r="AC81" s="4"/>
      <c r="AD81" s="4"/>
      <c r="AE81" s="3"/>
      <c r="AF81" s="4"/>
      <c r="AG81" s="4"/>
      <c r="AH81" s="4"/>
      <c r="AI81" s="3"/>
      <c r="AJ81" s="4"/>
      <c r="AK81" s="17"/>
      <c r="AL81" s="14"/>
      <c r="AM81" s="2"/>
    </row>
    <row r="82" spans="1:39" ht="18">
      <c r="A82" s="3"/>
      <c r="B82" s="2"/>
      <c r="C82" s="23"/>
      <c r="D82" s="18"/>
      <c r="E82" s="3"/>
      <c r="F82" s="3"/>
      <c r="G82" s="3"/>
      <c r="H82" s="3"/>
      <c r="I82" s="3"/>
      <c r="J82" s="3"/>
      <c r="K82" s="3"/>
      <c r="L82" s="3"/>
      <c r="M82" s="3"/>
      <c r="N82" s="4"/>
      <c r="O82" s="3"/>
      <c r="P82" s="4"/>
      <c r="Q82" s="8"/>
      <c r="R82" s="8"/>
      <c r="S82" s="2"/>
      <c r="T82" s="2"/>
      <c r="U82" s="5"/>
      <c r="V82" s="21"/>
      <c r="W82" s="3"/>
      <c r="X82" s="3"/>
      <c r="Y82" s="3"/>
      <c r="Z82" s="3"/>
      <c r="AA82" s="3"/>
      <c r="AB82" s="20"/>
      <c r="AC82" s="4"/>
      <c r="AD82" s="4"/>
      <c r="AE82" s="3"/>
      <c r="AF82" s="4"/>
      <c r="AG82" s="4"/>
      <c r="AH82" s="4"/>
      <c r="AI82" s="3"/>
      <c r="AJ82" s="4"/>
      <c r="AK82" s="17"/>
      <c r="AL82" s="14"/>
      <c r="AM82" s="2"/>
    </row>
    <row r="83" spans="1:39" ht="18">
      <c r="A83" s="3"/>
      <c r="B83" s="2"/>
      <c r="C83" s="23"/>
      <c r="D83" s="18"/>
      <c r="E83" s="3"/>
      <c r="F83" s="3"/>
      <c r="G83" s="3"/>
      <c r="H83" s="3"/>
      <c r="I83" s="3"/>
      <c r="J83" s="3"/>
      <c r="K83" s="3"/>
      <c r="L83" s="3"/>
      <c r="M83" s="3"/>
      <c r="N83" s="4"/>
      <c r="O83" s="3"/>
      <c r="P83" s="4"/>
      <c r="Q83" s="8"/>
      <c r="R83" s="8"/>
      <c r="S83" s="2"/>
      <c r="T83" s="2"/>
      <c r="U83" s="5"/>
      <c r="V83" s="21"/>
      <c r="W83" s="3"/>
      <c r="X83" s="3"/>
      <c r="Y83" s="3"/>
      <c r="Z83" s="3"/>
      <c r="AA83" s="3"/>
      <c r="AB83" s="20"/>
      <c r="AC83" s="4"/>
      <c r="AD83" s="4"/>
      <c r="AE83" s="3"/>
      <c r="AF83" s="4"/>
      <c r="AG83" s="4"/>
      <c r="AH83" s="4"/>
      <c r="AI83" s="3"/>
      <c r="AJ83" s="4"/>
      <c r="AK83" s="17"/>
      <c r="AL83" s="14"/>
      <c r="AM83" s="2"/>
    </row>
    <row r="84" spans="1:39" ht="18">
      <c r="A84" s="3"/>
      <c r="B84" s="2"/>
      <c r="C84" s="23"/>
      <c r="D84" s="18"/>
      <c r="E84" s="3"/>
      <c r="F84" s="3"/>
      <c r="G84" s="3"/>
      <c r="H84" s="3"/>
      <c r="I84" s="3"/>
      <c r="J84" s="3"/>
      <c r="K84" s="3"/>
      <c r="L84" s="3"/>
      <c r="M84" s="3"/>
      <c r="N84" s="4"/>
      <c r="O84" s="3"/>
      <c r="P84" s="4"/>
      <c r="Q84" s="8"/>
      <c r="R84" s="8"/>
      <c r="S84" s="2"/>
      <c r="T84" s="2"/>
      <c r="U84" s="5"/>
      <c r="V84" s="21"/>
      <c r="W84" s="3"/>
      <c r="X84" s="3"/>
      <c r="Y84" s="3"/>
      <c r="Z84" s="3"/>
      <c r="AA84" s="3"/>
      <c r="AB84" s="20"/>
      <c r="AC84" s="4"/>
      <c r="AD84" s="4"/>
      <c r="AE84" s="3"/>
      <c r="AF84" s="4"/>
      <c r="AG84" s="4"/>
      <c r="AH84" s="4"/>
      <c r="AI84" s="3"/>
      <c r="AJ84" s="4"/>
      <c r="AK84" s="17"/>
      <c r="AL84" s="14"/>
      <c r="AM84" s="2"/>
    </row>
    <row r="85" spans="1:39" ht="18">
      <c r="A85" s="3"/>
      <c r="B85" s="2"/>
      <c r="C85" s="23"/>
      <c r="D85" s="18"/>
      <c r="E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4"/>
      <c r="Q85" s="8"/>
      <c r="R85" s="8"/>
      <c r="S85" s="2"/>
      <c r="T85" s="2"/>
      <c r="U85" s="5"/>
      <c r="V85" s="21"/>
      <c r="W85" s="3"/>
      <c r="X85" s="3"/>
      <c r="Y85" s="3"/>
      <c r="Z85" s="3"/>
      <c r="AA85" s="3"/>
      <c r="AB85" s="20"/>
      <c r="AC85" s="4"/>
      <c r="AD85" s="4"/>
      <c r="AE85" s="3"/>
      <c r="AF85" s="4"/>
      <c r="AG85" s="4"/>
      <c r="AH85" s="4"/>
      <c r="AI85" s="3"/>
      <c r="AJ85" s="4"/>
      <c r="AK85" s="17"/>
      <c r="AL85" s="14"/>
      <c r="AM85" s="2"/>
    </row>
    <row r="86" spans="1:39" ht="18">
      <c r="A86" s="3"/>
      <c r="B86" s="2"/>
      <c r="C86" s="23"/>
      <c r="D86" s="18"/>
      <c r="E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4"/>
      <c r="Q86" s="8"/>
      <c r="R86" s="8"/>
      <c r="S86" s="2"/>
      <c r="T86" s="2"/>
      <c r="U86" s="5"/>
      <c r="V86" s="21"/>
      <c r="W86" s="3"/>
      <c r="X86" s="3"/>
      <c r="Y86" s="3"/>
      <c r="Z86" s="3"/>
      <c r="AA86" s="3"/>
      <c r="AB86" s="20"/>
      <c r="AC86" s="4"/>
      <c r="AD86" s="4"/>
      <c r="AE86" s="3"/>
      <c r="AF86" s="4"/>
      <c r="AG86" s="4"/>
      <c r="AH86" s="4"/>
      <c r="AI86" s="3"/>
      <c r="AJ86" s="4"/>
      <c r="AK86" s="17"/>
      <c r="AL86" s="14"/>
      <c r="AM86" s="2"/>
    </row>
    <row r="87" spans="1:39" ht="18">
      <c r="A87" s="3"/>
      <c r="B87" s="2"/>
      <c r="C87" s="23"/>
      <c r="D87" s="18"/>
      <c r="E87" s="3"/>
      <c r="F87" s="3"/>
      <c r="G87" s="3"/>
      <c r="H87" s="3"/>
      <c r="I87" s="3"/>
      <c r="J87" s="3"/>
      <c r="K87" s="3"/>
      <c r="L87" s="3"/>
      <c r="M87" s="3"/>
      <c r="N87" s="4"/>
      <c r="O87" s="3"/>
      <c r="P87" s="4"/>
      <c r="Q87" s="8"/>
      <c r="R87" s="8"/>
      <c r="S87" s="2"/>
      <c r="T87" s="2"/>
      <c r="U87" s="5"/>
      <c r="V87" s="21"/>
      <c r="W87" s="3"/>
      <c r="X87" s="3"/>
      <c r="Y87" s="3"/>
      <c r="Z87" s="3"/>
      <c r="AA87" s="3"/>
      <c r="AB87" s="20"/>
      <c r="AC87" s="4"/>
      <c r="AD87" s="4"/>
      <c r="AE87" s="3"/>
      <c r="AF87" s="4"/>
      <c r="AG87" s="4"/>
      <c r="AH87" s="4"/>
      <c r="AI87" s="3"/>
      <c r="AJ87" s="4"/>
      <c r="AK87" s="17"/>
      <c r="AL87" s="14"/>
      <c r="AM87" s="2"/>
    </row>
    <row r="88" spans="1:39" ht="18">
      <c r="A88" s="3"/>
      <c r="B88" s="2"/>
      <c r="C88" s="23"/>
      <c r="D88" s="18"/>
      <c r="E88" s="3"/>
      <c r="F88" s="3"/>
      <c r="G88" s="3"/>
      <c r="H88" s="3"/>
      <c r="I88" s="3"/>
      <c r="J88" s="3"/>
      <c r="K88" s="3"/>
      <c r="L88" s="3"/>
      <c r="M88" s="3"/>
      <c r="N88" s="4"/>
      <c r="O88" s="3"/>
      <c r="P88" s="4"/>
      <c r="Q88" s="8"/>
      <c r="R88" s="8"/>
      <c r="S88" s="2"/>
      <c r="T88" s="2"/>
      <c r="U88" s="5"/>
      <c r="V88" s="21"/>
      <c r="W88" s="3"/>
      <c r="X88" s="3"/>
      <c r="Y88" s="3"/>
      <c r="Z88" s="3"/>
      <c r="AA88" s="3"/>
      <c r="AB88" s="20"/>
      <c r="AC88" s="4"/>
      <c r="AD88" s="4"/>
      <c r="AE88" s="3"/>
      <c r="AF88" s="4"/>
      <c r="AG88" s="4"/>
      <c r="AH88" s="4"/>
      <c r="AI88" s="3"/>
      <c r="AJ88" s="4"/>
      <c r="AK88" s="17"/>
      <c r="AL88" s="14"/>
      <c r="AM88" s="2"/>
    </row>
    <row r="89" spans="1:39" ht="18">
      <c r="A89" s="3"/>
      <c r="B89" s="2"/>
      <c r="C89" s="23"/>
      <c r="D89" s="18"/>
      <c r="E89" s="3"/>
      <c r="F89" s="3"/>
      <c r="G89" s="3"/>
      <c r="H89" s="3"/>
      <c r="I89" s="3"/>
      <c r="J89" s="3"/>
      <c r="K89" s="3"/>
      <c r="L89" s="3"/>
      <c r="M89" s="3"/>
      <c r="N89" s="4"/>
      <c r="O89" s="3"/>
      <c r="P89" s="4"/>
      <c r="Q89" s="8"/>
      <c r="R89" s="8"/>
      <c r="S89" s="2"/>
      <c r="T89" s="2"/>
      <c r="U89" s="5"/>
      <c r="V89" s="21"/>
      <c r="W89" s="3"/>
      <c r="X89" s="3"/>
      <c r="Y89" s="3"/>
      <c r="Z89" s="3"/>
      <c r="AA89" s="3"/>
      <c r="AB89" s="20"/>
      <c r="AC89" s="4"/>
      <c r="AD89" s="4"/>
      <c r="AE89" s="3"/>
      <c r="AF89" s="4"/>
      <c r="AG89" s="4"/>
      <c r="AH89" s="4"/>
      <c r="AI89" s="3"/>
      <c r="AJ89" s="4"/>
      <c r="AK89" s="17"/>
      <c r="AL89" s="14"/>
      <c r="AM89" s="2"/>
    </row>
    <row r="90" spans="1:39" ht="18">
      <c r="A90" s="3"/>
      <c r="B90" s="2"/>
      <c r="C90" s="23"/>
      <c r="D90" s="18"/>
      <c r="E90" s="3"/>
      <c r="F90" s="3"/>
      <c r="G90" s="3"/>
      <c r="H90" s="3"/>
      <c r="I90" s="3"/>
      <c r="J90" s="3"/>
      <c r="K90" s="3"/>
      <c r="L90" s="3"/>
      <c r="M90" s="3"/>
      <c r="N90" s="4"/>
      <c r="O90" s="3"/>
      <c r="P90" s="4"/>
      <c r="Q90" s="8"/>
      <c r="R90" s="8"/>
      <c r="S90" s="2"/>
      <c r="T90" s="2"/>
      <c r="U90" s="5"/>
      <c r="V90" s="21"/>
      <c r="W90" s="3"/>
      <c r="X90" s="3"/>
      <c r="Y90" s="3"/>
      <c r="Z90" s="3"/>
      <c r="AA90" s="3"/>
      <c r="AB90" s="20"/>
      <c r="AC90" s="4"/>
      <c r="AD90" s="4"/>
      <c r="AE90" s="3"/>
      <c r="AF90" s="4"/>
      <c r="AG90" s="4"/>
      <c r="AH90" s="4"/>
      <c r="AI90" s="3"/>
      <c r="AJ90" s="4"/>
      <c r="AK90" s="17"/>
      <c r="AL90" s="14"/>
      <c r="AM90" s="2"/>
    </row>
    <row r="91" spans="1:39" ht="18">
      <c r="A91" s="3"/>
      <c r="B91" s="2"/>
      <c r="C91" s="23"/>
      <c r="D91" s="18"/>
      <c r="E91" s="3"/>
      <c r="F91" s="3"/>
      <c r="G91" s="3"/>
      <c r="H91" s="3"/>
      <c r="I91" s="3"/>
      <c r="J91" s="3"/>
      <c r="K91" s="3"/>
      <c r="L91" s="3"/>
      <c r="M91" s="3"/>
      <c r="N91" s="4"/>
      <c r="O91" s="3"/>
      <c r="P91" s="4"/>
      <c r="Q91" s="8"/>
      <c r="R91" s="8"/>
      <c r="S91" s="2"/>
      <c r="T91" s="2"/>
      <c r="U91" s="5"/>
      <c r="V91" s="21"/>
      <c r="W91" s="3"/>
      <c r="X91" s="3"/>
      <c r="Y91" s="3"/>
      <c r="Z91" s="3"/>
      <c r="AA91" s="3"/>
      <c r="AB91" s="20"/>
      <c r="AC91" s="4"/>
      <c r="AD91" s="4"/>
      <c r="AE91" s="3"/>
      <c r="AF91" s="4"/>
      <c r="AG91" s="4"/>
      <c r="AH91" s="4"/>
      <c r="AI91" s="3"/>
      <c r="AJ91" s="4"/>
      <c r="AK91" s="17"/>
      <c r="AL91" s="14"/>
      <c r="AM91" s="2"/>
    </row>
    <row r="92" spans="1:39" ht="18">
      <c r="A92" s="3"/>
      <c r="B92" s="2"/>
      <c r="C92" s="23"/>
      <c r="D92" s="18"/>
      <c r="E92" s="3"/>
      <c r="F92" s="3"/>
      <c r="G92" s="3"/>
      <c r="H92" s="3"/>
      <c r="I92" s="3"/>
      <c r="J92" s="3"/>
      <c r="K92" s="3"/>
      <c r="L92" s="3"/>
      <c r="M92" s="3"/>
      <c r="N92" s="4"/>
      <c r="O92" s="3"/>
      <c r="P92" s="4"/>
      <c r="Q92" s="8"/>
      <c r="R92" s="8"/>
      <c r="S92" s="2"/>
      <c r="T92" s="2"/>
      <c r="U92" s="5"/>
      <c r="V92" s="21"/>
      <c r="W92" s="3"/>
      <c r="X92" s="3"/>
      <c r="Y92" s="3"/>
      <c r="Z92" s="3"/>
      <c r="AA92" s="3"/>
      <c r="AB92" s="20"/>
      <c r="AC92" s="4"/>
      <c r="AD92" s="4"/>
      <c r="AE92" s="3"/>
      <c r="AF92" s="4"/>
      <c r="AG92" s="4"/>
      <c r="AH92" s="4"/>
      <c r="AI92" s="3"/>
      <c r="AJ92" s="4"/>
      <c r="AK92" s="17"/>
      <c r="AL92" s="14"/>
      <c r="AM92" s="2"/>
    </row>
    <row r="93" spans="1:39" ht="18">
      <c r="A93" s="3"/>
      <c r="B93" s="2"/>
      <c r="C93" s="23"/>
      <c r="D93" s="18"/>
      <c r="E93" s="3"/>
      <c r="F93" s="3"/>
      <c r="G93" s="3"/>
      <c r="H93" s="3"/>
      <c r="I93" s="3"/>
      <c r="J93" s="3"/>
      <c r="K93" s="3"/>
      <c r="L93" s="3"/>
      <c r="M93" s="3"/>
      <c r="N93" s="4"/>
      <c r="O93" s="3"/>
      <c r="P93" s="4"/>
      <c r="Q93" s="8"/>
      <c r="R93" s="8"/>
      <c r="S93" s="2"/>
      <c r="T93" s="2"/>
      <c r="U93" s="5"/>
      <c r="V93" s="21"/>
      <c r="W93" s="3"/>
      <c r="X93" s="3"/>
      <c r="Y93" s="3"/>
      <c r="Z93" s="3"/>
      <c r="AA93" s="3"/>
      <c r="AB93" s="20"/>
      <c r="AC93" s="4"/>
      <c r="AD93" s="4"/>
      <c r="AE93" s="3"/>
      <c r="AF93" s="4"/>
      <c r="AG93" s="4"/>
      <c r="AH93" s="4"/>
      <c r="AI93" s="3"/>
      <c r="AJ93" s="4"/>
      <c r="AK93" s="17"/>
      <c r="AL93" s="14"/>
      <c r="AM93" s="2"/>
    </row>
    <row r="94" spans="1:39" ht="18">
      <c r="A94" s="3"/>
      <c r="B94" s="2"/>
      <c r="C94" s="23"/>
      <c r="D94" s="18"/>
      <c r="E94" s="3"/>
      <c r="F94" s="3"/>
      <c r="G94" s="3"/>
      <c r="H94" s="3"/>
      <c r="I94" s="3"/>
      <c r="J94" s="3"/>
      <c r="K94" s="3"/>
      <c r="L94" s="3"/>
      <c r="M94" s="3"/>
      <c r="N94" s="4"/>
      <c r="O94" s="3"/>
      <c r="P94" s="4"/>
      <c r="Q94" s="8"/>
      <c r="R94" s="8"/>
      <c r="S94" s="2"/>
      <c r="T94" s="2"/>
      <c r="U94" s="5"/>
      <c r="V94" s="21"/>
      <c r="W94" s="3"/>
      <c r="X94" s="3"/>
      <c r="Y94" s="3"/>
      <c r="Z94" s="3"/>
      <c r="AA94" s="3"/>
      <c r="AB94" s="20"/>
      <c r="AC94" s="4"/>
      <c r="AD94" s="4"/>
      <c r="AE94" s="3"/>
      <c r="AF94" s="4"/>
      <c r="AG94" s="4"/>
      <c r="AH94" s="4"/>
      <c r="AI94" s="3"/>
      <c r="AJ94" s="4"/>
      <c r="AK94" s="17"/>
      <c r="AL94" s="14"/>
      <c r="AM94" s="2"/>
    </row>
    <row r="95" spans="1:39" ht="18">
      <c r="A95" s="3"/>
      <c r="B95" s="2"/>
      <c r="C95" s="23"/>
      <c r="D95" s="18"/>
      <c r="E95" s="3"/>
      <c r="F95" s="3"/>
      <c r="G95" s="3"/>
      <c r="H95" s="3"/>
      <c r="I95" s="3"/>
      <c r="J95" s="3"/>
      <c r="K95" s="3"/>
      <c r="L95" s="3"/>
      <c r="M95" s="3"/>
      <c r="N95" s="4"/>
      <c r="O95" s="3"/>
      <c r="P95" s="4"/>
      <c r="Q95" s="8"/>
      <c r="R95" s="8"/>
      <c r="S95" s="2"/>
      <c r="T95" s="2"/>
      <c r="U95" s="5"/>
      <c r="V95" s="21"/>
      <c r="W95" s="3"/>
      <c r="X95" s="3"/>
      <c r="Y95" s="3"/>
      <c r="Z95" s="3"/>
      <c r="AA95" s="3"/>
      <c r="AB95" s="20"/>
      <c r="AC95" s="4"/>
      <c r="AD95" s="4"/>
      <c r="AE95" s="3"/>
      <c r="AF95" s="4"/>
      <c r="AG95" s="4"/>
      <c r="AH95" s="4"/>
      <c r="AI95" s="3"/>
      <c r="AJ95" s="4"/>
      <c r="AK95" s="17"/>
      <c r="AL95" s="14"/>
      <c r="AM95" s="2"/>
    </row>
    <row r="96" spans="1:39" ht="18">
      <c r="A96" s="3"/>
      <c r="B96" s="2"/>
      <c r="C96" s="23"/>
      <c r="D96" s="18"/>
      <c r="E96" s="3"/>
      <c r="F96" s="3"/>
      <c r="G96" s="3"/>
      <c r="H96" s="3"/>
      <c r="I96" s="3"/>
      <c r="J96" s="3"/>
      <c r="K96" s="3"/>
      <c r="L96" s="3"/>
      <c r="M96" s="3"/>
      <c r="N96" s="4"/>
      <c r="O96" s="3"/>
      <c r="P96" s="4"/>
      <c r="Q96" s="8"/>
      <c r="R96" s="8"/>
      <c r="S96" s="2"/>
      <c r="T96" s="2"/>
      <c r="U96" s="5"/>
      <c r="V96" s="21"/>
      <c r="W96" s="3"/>
      <c r="X96" s="3"/>
      <c r="Y96" s="3"/>
      <c r="Z96" s="3"/>
      <c r="AA96" s="3"/>
      <c r="AB96" s="20"/>
      <c r="AC96" s="4"/>
      <c r="AD96" s="4"/>
      <c r="AE96" s="3"/>
      <c r="AF96" s="4"/>
      <c r="AG96" s="4"/>
      <c r="AH96" s="4"/>
      <c r="AI96" s="3"/>
      <c r="AJ96" s="4"/>
      <c r="AK96" s="17"/>
      <c r="AL96" s="14"/>
      <c r="AM96" s="2"/>
    </row>
    <row r="97" spans="1:39" ht="18">
      <c r="A97" s="3"/>
      <c r="B97" s="2"/>
      <c r="C97" s="23"/>
      <c r="D97" s="18"/>
      <c r="E97" s="3"/>
      <c r="F97" s="3"/>
      <c r="G97" s="3"/>
      <c r="H97" s="3"/>
      <c r="I97" s="3"/>
      <c r="J97" s="3"/>
      <c r="K97" s="3"/>
      <c r="L97" s="3"/>
      <c r="M97" s="3"/>
      <c r="N97" s="4"/>
      <c r="O97" s="3"/>
      <c r="P97" s="4"/>
      <c r="Q97" s="8"/>
      <c r="R97" s="8"/>
      <c r="S97" s="2"/>
      <c r="T97" s="2"/>
      <c r="U97" s="5"/>
      <c r="V97" s="21"/>
      <c r="W97" s="3"/>
      <c r="X97" s="3"/>
      <c r="Y97" s="3"/>
      <c r="Z97" s="3"/>
      <c r="AA97" s="3"/>
      <c r="AB97" s="20"/>
      <c r="AC97" s="4"/>
      <c r="AD97" s="4"/>
      <c r="AE97" s="3"/>
      <c r="AF97" s="4"/>
      <c r="AG97" s="4"/>
      <c r="AH97" s="4"/>
      <c r="AI97" s="3"/>
      <c r="AJ97" s="4"/>
      <c r="AK97" s="17"/>
      <c r="AL97" s="14"/>
      <c r="AM97" s="2"/>
    </row>
    <row r="98" spans="1:39" ht="18">
      <c r="A98" s="3"/>
      <c r="B98" s="2"/>
      <c r="C98" s="23"/>
      <c r="D98" s="18"/>
      <c r="E98" s="3"/>
      <c r="F98" s="3"/>
      <c r="G98" s="3"/>
      <c r="H98" s="3"/>
      <c r="I98" s="3"/>
      <c r="J98" s="3"/>
      <c r="K98" s="3"/>
      <c r="L98" s="3"/>
      <c r="M98" s="3"/>
      <c r="N98" s="4"/>
      <c r="O98" s="3"/>
      <c r="P98" s="4"/>
      <c r="Q98" s="8"/>
      <c r="R98" s="8"/>
      <c r="S98" s="2"/>
      <c r="T98" s="2"/>
      <c r="U98" s="5"/>
      <c r="V98" s="21"/>
      <c r="W98" s="3"/>
      <c r="X98" s="3"/>
      <c r="Y98" s="3"/>
      <c r="Z98" s="3"/>
      <c r="AA98" s="3"/>
      <c r="AB98" s="20"/>
      <c r="AC98" s="4"/>
      <c r="AD98" s="4"/>
      <c r="AE98" s="3"/>
      <c r="AF98" s="4"/>
      <c r="AG98" s="4"/>
      <c r="AH98" s="4"/>
      <c r="AI98" s="3"/>
      <c r="AJ98" s="4"/>
      <c r="AK98" s="17"/>
      <c r="AL98" s="14"/>
      <c r="AM98" s="2"/>
    </row>
    <row r="99" spans="1:39" ht="18">
      <c r="A99" s="3"/>
      <c r="B99" s="2"/>
      <c r="C99" s="23"/>
      <c r="D99" s="18"/>
      <c r="E99" s="3"/>
      <c r="F99" s="3"/>
      <c r="G99" s="3"/>
      <c r="H99" s="3"/>
      <c r="I99" s="3"/>
      <c r="J99" s="3"/>
      <c r="K99" s="3"/>
      <c r="L99" s="3"/>
      <c r="M99" s="3"/>
      <c r="N99" s="4"/>
      <c r="O99" s="3"/>
      <c r="P99" s="4"/>
      <c r="Q99" s="8"/>
      <c r="R99" s="8"/>
      <c r="S99" s="2"/>
      <c r="T99" s="2"/>
      <c r="U99" s="5"/>
      <c r="V99" s="21"/>
      <c r="W99" s="3"/>
      <c r="X99" s="3"/>
      <c r="Y99" s="3"/>
      <c r="Z99" s="3"/>
      <c r="AA99" s="3"/>
      <c r="AB99" s="20"/>
      <c r="AC99" s="4"/>
      <c r="AD99" s="4"/>
      <c r="AE99" s="3"/>
      <c r="AF99" s="4"/>
      <c r="AG99" s="4"/>
      <c r="AH99" s="4"/>
      <c r="AI99" s="3"/>
      <c r="AJ99" s="4"/>
      <c r="AK99" s="17"/>
      <c r="AL99" s="14"/>
      <c r="AM99" s="2"/>
    </row>
    <row r="100" spans="1:39" ht="18">
      <c r="A100" s="3"/>
      <c r="B100" s="2"/>
      <c r="C100" s="23"/>
      <c r="D100" s="18"/>
      <c r="E100" s="3"/>
      <c r="F100" s="3"/>
      <c r="G100" s="3"/>
      <c r="H100" s="3"/>
      <c r="I100" s="3"/>
      <c r="J100" s="3"/>
      <c r="K100" s="3"/>
      <c r="L100" s="3"/>
      <c r="M100" s="3"/>
      <c r="N100" s="4"/>
      <c r="O100" s="3"/>
      <c r="P100" s="4"/>
      <c r="Q100" s="8"/>
      <c r="R100" s="8"/>
      <c r="S100" s="2"/>
      <c r="T100" s="2"/>
      <c r="U100" s="5"/>
      <c r="V100" s="21"/>
      <c r="W100" s="3"/>
      <c r="X100" s="3"/>
      <c r="Y100" s="3"/>
      <c r="Z100" s="3"/>
      <c r="AA100" s="3"/>
      <c r="AB100" s="20"/>
      <c r="AC100" s="4"/>
      <c r="AD100" s="4"/>
      <c r="AE100" s="3"/>
      <c r="AF100" s="4"/>
      <c r="AG100" s="4"/>
      <c r="AH100" s="4"/>
      <c r="AI100" s="3"/>
      <c r="AJ100" s="4"/>
      <c r="AK100" s="17"/>
      <c r="AL100" s="14"/>
      <c r="AM100" s="2"/>
    </row>
    <row r="101" spans="1:39" ht="18">
      <c r="A101" s="3"/>
      <c r="B101" s="2"/>
      <c r="C101" s="23"/>
      <c r="D101" s="18"/>
      <c r="E101" s="3"/>
      <c r="F101" s="3"/>
      <c r="G101" s="3"/>
      <c r="H101" s="3"/>
      <c r="I101" s="3"/>
      <c r="J101" s="3"/>
      <c r="K101" s="3"/>
      <c r="L101" s="3"/>
      <c r="M101" s="3"/>
      <c r="N101" s="4"/>
      <c r="O101" s="3"/>
      <c r="P101" s="4"/>
      <c r="Q101" s="8"/>
      <c r="R101" s="8"/>
      <c r="S101" s="2"/>
      <c r="T101" s="2"/>
      <c r="U101" s="5"/>
      <c r="V101" s="21"/>
      <c r="W101" s="3"/>
      <c r="X101" s="3"/>
      <c r="Y101" s="3"/>
      <c r="Z101" s="3"/>
      <c r="AA101" s="3"/>
      <c r="AB101" s="20"/>
      <c r="AC101" s="4"/>
      <c r="AD101" s="4"/>
      <c r="AE101" s="3"/>
      <c r="AF101" s="4"/>
      <c r="AG101" s="4"/>
      <c r="AH101" s="4"/>
      <c r="AI101" s="3"/>
      <c r="AJ101" s="4"/>
      <c r="AK101" s="17"/>
      <c r="AL101" s="14"/>
      <c r="AM101" s="2"/>
    </row>
    <row r="102" spans="1:39" ht="18">
      <c r="A102" s="3"/>
      <c r="B102" s="2"/>
      <c r="C102" s="23"/>
      <c r="D102" s="18"/>
      <c r="E102" s="3"/>
      <c r="F102" s="3"/>
      <c r="G102" s="3"/>
      <c r="H102" s="3"/>
      <c r="I102" s="3"/>
      <c r="J102" s="3"/>
      <c r="K102" s="3"/>
      <c r="L102" s="3"/>
      <c r="M102" s="3"/>
      <c r="N102" s="4"/>
      <c r="O102" s="3"/>
      <c r="P102" s="4"/>
      <c r="Q102" s="8"/>
      <c r="R102" s="8"/>
      <c r="S102" s="2"/>
      <c r="T102" s="2"/>
      <c r="U102" s="5"/>
      <c r="V102" s="21"/>
      <c r="W102" s="3"/>
      <c r="X102" s="3"/>
      <c r="Y102" s="3"/>
      <c r="Z102" s="3"/>
      <c r="AA102" s="3"/>
      <c r="AB102" s="20"/>
      <c r="AC102" s="4"/>
      <c r="AD102" s="4"/>
      <c r="AE102" s="3"/>
      <c r="AF102" s="4"/>
      <c r="AG102" s="4"/>
      <c r="AH102" s="4"/>
      <c r="AI102" s="3"/>
      <c r="AJ102" s="4"/>
      <c r="AK102" s="17"/>
      <c r="AL102" s="14"/>
      <c r="AM102" s="2"/>
    </row>
    <row r="103" spans="1:39" ht="18">
      <c r="A103" s="3"/>
      <c r="B103" s="2"/>
      <c r="C103" s="23"/>
      <c r="D103" s="18"/>
      <c r="E103" s="3"/>
      <c r="F103" s="3"/>
      <c r="G103" s="3"/>
      <c r="H103" s="3"/>
      <c r="I103" s="3"/>
      <c r="J103" s="3"/>
      <c r="K103" s="3"/>
      <c r="L103" s="3"/>
      <c r="M103" s="3"/>
      <c r="N103" s="4"/>
      <c r="O103" s="3"/>
      <c r="P103" s="4"/>
      <c r="Q103" s="8"/>
      <c r="R103" s="8"/>
      <c r="S103" s="2"/>
      <c r="T103" s="2"/>
      <c r="U103" s="5"/>
      <c r="V103" s="21"/>
      <c r="W103" s="3"/>
      <c r="X103" s="3"/>
      <c r="Y103" s="3"/>
      <c r="Z103" s="3"/>
      <c r="AA103" s="3"/>
      <c r="AB103" s="20"/>
      <c r="AC103" s="4"/>
      <c r="AD103" s="4"/>
      <c r="AE103" s="3"/>
      <c r="AF103" s="4"/>
      <c r="AG103" s="4"/>
      <c r="AH103" s="4"/>
      <c r="AI103" s="3"/>
      <c r="AJ103" s="4"/>
      <c r="AK103" s="17"/>
      <c r="AL103" s="14"/>
      <c r="AM103" s="2"/>
    </row>
    <row r="104" spans="1:39" ht="18">
      <c r="A104" s="3"/>
      <c r="B104" s="2"/>
      <c r="C104" s="23"/>
      <c r="D104" s="18"/>
      <c r="E104" s="3"/>
      <c r="F104" s="3"/>
      <c r="G104" s="3"/>
      <c r="H104" s="3"/>
      <c r="I104" s="3"/>
      <c r="J104" s="3"/>
      <c r="K104" s="3"/>
      <c r="L104" s="3"/>
      <c r="M104" s="3"/>
      <c r="N104" s="4"/>
      <c r="O104" s="3"/>
      <c r="P104" s="4"/>
      <c r="Q104" s="8"/>
      <c r="R104" s="8"/>
      <c r="S104" s="2"/>
      <c r="T104" s="2"/>
      <c r="U104" s="5"/>
      <c r="V104" s="21"/>
      <c r="W104" s="3"/>
      <c r="X104" s="3"/>
      <c r="Y104" s="3"/>
      <c r="Z104" s="3"/>
      <c r="AA104" s="3"/>
      <c r="AB104" s="20"/>
      <c r="AC104" s="4"/>
      <c r="AD104" s="4"/>
      <c r="AE104" s="3"/>
      <c r="AF104" s="4"/>
      <c r="AG104" s="4"/>
      <c r="AH104" s="4"/>
      <c r="AI104" s="3"/>
      <c r="AJ104" s="4"/>
      <c r="AK104" s="17"/>
      <c r="AL104" s="14"/>
      <c r="AM104" s="2"/>
    </row>
    <row r="105" spans="1:39" ht="18">
      <c r="A105" s="3"/>
      <c r="B105" s="2"/>
      <c r="C105" s="23"/>
      <c r="D105" s="18"/>
      <c r="E105" s="3"/>
      <c r="F105" s="3"/>
      <c r="G105" s="3"/>
      <c r="H105" s="3"/>
      <c r="I105" s="3"/>
      <c r="J105" s="3"/>
      <c r="K105" s="3"/>
      <c r="L105" s="3"/>
      <c r="M105" s="3"/>
      <c r="N105" s="4"/>
      <c r="O105" s="3"/>
      <c r="P105" s="4"/>
      <c r="Q105" s="8"/>
      <c r="R105" s="8"/>
      <c r="S105" s="2"/>
      <c r="T105" s="2"/>
      <c r="U105" s="5"/>
      <c r="V105" s="21"/>
      <c r="W105" s="3"/>
      <c r="X105" s="3"/>
      <c r="Y105" s="3"/>
      <c r="Z105" s="3"/>
      <c r="AA105" s="3"/>
      <c r="AB105" s="20"/>
      <c r="AC105" s="4"/>
      <c r="AD105" s="4"/>
      <c r="AE105" s="3"/>
      <c r="AF105" s="4"/>
      <c r="AG105" s="4"/>
      <c r="AH105" s="4"/>
      <c r="AI105" s="3"/>
      <c r="AJ105" s="4"/>
      <c r="AK105" s="17"/>
      <c r="AL105" s="14"/>
      <c r="AM105" s="2"/>
    </row>
    <row r="106" spans="1:39" ht="18">
      <c r="A106" s="3"/>
      <c r="B106" s="2"/>
      <c r="C106" s="23"/>
      <c r="D106" s="18"/>
      <c r="E106" s="3"/>
      <c r="F106" s="3"/>
      <c r="G106" s="3"/>
      <c r="H106" s="3"/>
      <c r="I106" s="3"/>
      <c r="J106" s="3"/>
      <c r="K106" s="3"/>
      <c r="L106" s="3"/>
      <c r="M106" s="3"/>
      <c r="N106" s="4"/>
      <c r="O106" s="3"/>
      <c r="P106" s="4"/>
      <c r="Q106" s="8"/>
      <c r="R106" s="8"/>
      <c r="S106" s="2"/>
      <c r="T106" s="2"/>
      <c r="U106" s="5"/>
      <c r="V106" s="21"/>
      <c r="W106" s="3"/>
      <c r="X106" s="3"/>
      <c r="Y106" s="3"/>
      <c r="Z106" s="3"/>
      <c r="AA106" s="3"/>
      <c r="AB106" s="20"/>
      <c r="AC106" s="4"/>
      <c r="AD106" s="4"/>
      <c r="AE106" s="3"/>
      <c r="AF106" s="4"/>
      <c r="AG106" s="4"/>
      <c r="AH106" s="4"/>
      <c r="AI106" s="3"/>
      <c r="AJ106" s="4"/>
      <c r="AK106" s="17"/>
      <c r="AL106" s="14"/>
      <c r="AM106" s="2"/>
    </row>
    <row r="107" spans="1:39" ht="18">
      <c r="A107" s="3"/>
      <c r="B107" s="2"/>
      <c r="C107" s="23"/>
      <c r="D107" s="18"/>
      <c r="E107" s="3"/>
      <c r="F107" s="3"/>
      <c r="G107" s="3"/>
      <c r="H107" s="3"/>
      <c r="I107" s="3"/>
      <c r="J107" s="3"/>
      <c r="K107" s="3"/>
      <c r="L107" s="3"/>
      <c r="M107" s="3"/>
      <c r="N107" s="4"/>
      <c r="O107" s="3"/>
      <c r="P107" s="4"/>
      <c r="Q107" s="8"/>
      <c r="R107" s="8"/>
      <c r="S107" s="2"/>
      <c r="T107" s="2"/>
      <c r="U107" s="5"/>
      <c r="V107" s="21"/>
      <c r="W107" s="3"/>
      <c r="X107" s="3"/>
      <c r="Y107" s="3"/>
      <c r="Z107" s="3"/>
      <c r="AA107" s="3"/>
      <c r="AB107" s="20"/>
      <c r="AC107" s="4"/>
      <c r="AD107" s="4"/>
      <c r="AE107" s="3"/>
      <c r="AF107" s="4"/>
      <c r="AG107" s="4"/>
      <c r="AH107" s="4"/>
      <c r="AI107" s="3"/>
      <c r="AJ107" s="4"/>
      <c r="AK107" s="17"/>
      <c r="AL107" s="14"/>
      <c r="AM107" s="2"/>
    </row>
    <row r="108" spans="1:39" ht="18">
      <c r="A108" s="3"/>
      <c r="B108" s="2"/>
      <c r="C108" s="23"/>
      <c r="D108" s="18"/>
      <c r="E108" s="3"/>
      <c r="F108" s="3"/>
      <c r="G108" s="3"/>
      <c r="H108" s="3"/>
      <c r="I108" s="3"/>
      <c r="J108" s="3"/>
      <c r="K108" s="3"/>
      <c r="L108" s="3"/>
      <c r="M108" s="3"/>
      <c r="N108" s="4"/>
      <c r="O108" s="3"/>
      <c r="P108" s="4"/>
      <c r="Q108" s="8"/>
      <c r="R108" s="8"/>
      <c r="S108" s="2"/>
      <c r="T108" s="2"/>
      <c r="U108" s="5"/>
      <c r="V108" s="21"/>
      <c r="W108" s="3"/>
      <c r="X108" s="3"/>
      <c r="Y108" s="3"/>
      <c r="Z108" s="3"/>
      <c r="AA108" s="3"/>
      <c r="AB108" s="20"/>
      <c r="AC108" s="4"/>
      <c r="AD108" s="4"/>
      <c r="AE108" s="3"/>
      <c r="AF108" s="4"/>
      <c r="AG108" s="4"/>
      <c r="AH108" s="4"/>
      <c r="AI108" s="3"/>
      <c r="AJ108" s="4"/>
      <c r="AK108" s="17"/>
      <c r="AL108" s="14"/>
      <c r="AM108" s="2"/>
    </row>
    <row r="109" spans="1:39" ht="18">
      <c r="A109" s="3"/>
      <c r="B109" s="2"/>
      <c r="C109" s="23"/>
      <c r="D109" s="18"/>
      <c r="E109" s="3"/>
      <c r="F109" s="3"/>
      <c r="G109" s="3"/>
      <c r="H109" s="3"/>
      <c r="I109" s="3"/>
      <c r="J109" s="3"/>
      <c r="K109" s="3"/>
      <c r="L109" s="3"/>
      <c r="M109" s="3"/>
      <c r="N109" s="4"/>
      <c r="O109" s="3"/>
      <c r="P109" s="4"/>
      <c r="Q109" s="8"/>
      <c r="R109" s="8"/>
      <c r="S109" s="2"/>
      <c r="T109" s="2"/>
      <c r="U109" s="5"/>
      <c r="V109" s="21"/>
      <c r="W109" s="3"/>
      <c r="X109" s="3"/>
      <c r="Y109" s="3"/>
      <c r="Z109" s="3"/>
      <c r="AA109" s="3"/>
      <c r="AB109" s="20"/>
      <c r="AC109" s="4"/>
      <c r="AD109" s="4"/>
      <c r="AE109" s="3"/>
      <c r="AF109" s="4"/>
      <c r="AG109" s="4"/>
      <c r="AH109" s="4"/>
      <c r="AI109" s="3"/>
      <c r="AJ109" s="4"/>
      <c r="AK109" s="17"/>
      <c r="AL109" s="14"/>
      <c r="AM109" s="2"/>
    </row>
    <row r="110" spans="1:39" ht="18">
      <c r="A110" s="3"/>
      <c r="B110" s="2"/>
      <c r="C110" s="23"/>
      <c r="D110" s="18"/>
      <c r="E110" s="3"/>
      <c r="F110" s="3"/>
      <c r="G110" s="3"/>
      <c r="H110" s="3"/>
      <c r="I110" s="3"/>
      <c r="J110" s="3"/>
      <c r="K110" s="3"/>
      <c r="L110" s="3"/>
      <c r="M110" s="3"/>
      <c r="N110" s="4"/>
      <c r="O110" s="3"/>
      <c r="P110" s="4"/>
      <c r="Q110" s="8"/>
      <c r="R110" s="8"/>
      <c r="S110" s="2"/>
      <c r="T110" s="2"/>
      <c r="U110" s="5"/>
      <c r="V110" s="21"/>
      <c r="W110" s="3"/>
      <c r="X110" s="3"/>
      <c r="Y110" s="3"/>
      <c r="Z110" s="3"/>
      <c r="AA110" s="3"/>
      <c r="AB110" s="20"/>
      <c r="AC110" s="4"/>
      <c r="AD110" s="4"/>
      <c r="AE110" s="3"/>
      <c r="AF110" s="4"/>
      <c r="AG110" s="4"/>
      <c r="AH110" s="4"/>
      <c r="AI110" s="3"/>
      <c r="AJ110" s="4"/>
      <c r="AK110" s="17"/>
      <c r="AL110" s="14"/>
      <c r="AM110" s="2"/>
    </row>
    <row r="111" spans="1:39" ht="18">
      <c r="A111" s="3"/>
      <c r="B111" s="2"/>
      <c r="C111" s="23"/>
      <c r="D111" s="18"/>
      <c r="E111" s="3"/>
      <c r="F111" s="3"/>
      <c r="G111" s="3"/>
      <c r="H111" s="3"/>
      <c r="I111" s="3"/>
      <c r="J111" s="3"/>
      <c r="K111" s="3"/>
      <c r="L111" s="3"/>
      <c r="M111" s="3"/>
      <c r="N111" s="4"/>
      <c r="O111" s="3"/>
      <c r="P111" s="4"/>
      <c r="Q111" s="8"/>
      <c r="R111" s="8"/>
      <c r="S111" s="2"/>
      <c r="T111" s="2"/>
      <c r="U111" s="5"/>
      <c r="V111" s="21"/>
      <c r="W111" s="3"/>
      <c r="X111" s="3"/>
      <c r="Y111" s="3"/>
      <c r="Z111" s="3"/>
      <c r="AA111" s="3"/>
      <c r="AB111" s="20"/>
      <c r="AC111" s="4"/>
      <c r="AD111" s="4"/>
      <c r="AE111" s="3"/>
      <c r="AF111" s="4"/>
      <c r="AG111" s="4"/>
      <c r="AH111" s="4"/>
      <c r="AI111" s="3"/>
      <c r="AJ111" s="4"/>
      <c r="AK111" s="17"/>
      <c r="AL111" s="14"/>
      <c r="AM111" s="2"/>
    </row>
    <row r="112" spans="1:39" ht="18">
      <c r="A112" s="3"/>
      <c r="B112" s="2"/>
      <c r="C112" s="23"/>
      <c r="D112" s="18"/>
      <c r="E112" s="3"/>
      <c r="F112" s="3"/>
      <c r="G112" s="3"/>
      <c r="H112" s="3"/>
      <c r="I112" s="3"/>
      <c r="J112" s="3"/>
      <c r="K112" s="3"/>
      <c r="L112" s="3"/>
      <c r="M112" s="3"/>
      <c r="N112" s="4"/>
      <c r="O112" s="3"/>
      <c r="P112" s="4"/>
      <c r="Q112" s="8"/>
      <c r="R112" s="8"/>
      <c r="S112" s="2"/>
      <c r="T112" s="2"/>
      <c r="U112" s="5"/>
      <c r="V112" s="21"/>
      <c r="W112" s="3"/>
      <c r="X112" s="3"/>
      <c r="Y112" s="3"/>
      <c r="Z112" s="3"/>
      <c r="AA112" s="3"/>
      <c r="AB112" s="20"/>
      <c r="AC112" s="4"/>
      <c r="AD112" s="4"/>
      <c r="AE112" s="3"/>
      <c r="AF112" s="4"/>
      <c r="AG112" s="4"/>
      <c r="AH112" s="4"/>
      <c r="AI112" s="3"/>
      <c r="AJ112" s="4"/>
      <c r="AK112" s="17"/>
      <c r="AL112" s="14"/>
      <c r="AM112" s="2"/>
    </row>
    <row r="113" spans="1:39" ht="18">
      <c r="A113" s="3"/>
      <c r="B113" s="2"/>
      <c r="C113" s="23"/>
      <c r="D113" s="18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3"/>
      <c r="P113" s="4"/>
      <c r="Q113" s="8"/>
      <c r="R113" s="8"/>
      <c r="S113" s="2"/>
      <c r="T113" s="2"/>
      <c r="U113" s="5"/>
      <c r="V113" s="21"/>
      <c r="W113" s="3"/>
      <c r="X113" s="3"/>
      <c r="Y113" s="3"/>
      <c r="Z113" s="3"/>
      <c r="AA113" s="3"/>
      <c r="AB113" s="20"/>
      <c r="AC113" s="4"/>
      <c r="AD113" s="4"/>
      <c r="AE113" s="3"/>
      <c r="AF113" s="4"/>
      <c r="AG113" s="4"/>
      <c r="AH113" s="4"/>
      <c r="AI113" s="3"/>
      <c r="AJ113" s="4"/>
      <c r="AK113" s="17"/>
      <c r="AL113" s="14"/>
      <c r="AM113" s="2"/>
    </row>
    <row r="114" spans="1:39" ht="18">
      <c r="A114" s="3"/>
      <c r="B114" s="2"/>
      <c r="C114" s="23"/>
      <c r="D114" s="18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3"/>
      <c r="P114" s="4"/>
      <c r="Q114" s="8"/>
      <c r="R114" s="8"/>
      <c r="S114" s="2"/>
      <c r="T114" s="2"/>
      <c r="U114" s="5"/>
      <c r="V114" s="21"/>
      <c r="W114" s="3"/>
      <c r="X114" s="3"/>
      <c r="Y114" s="3"/>
      <c r="Z114" s="3"/>
      <c r="AA114" s="3"/>
      <c r="AB114" s="20"/>
      <c r="AC114" s="4"/>
      <c r="AD114" s="4"/>
      <c r="AE114" s="3"/>
      <c r="AF114" s="4"/>
      <c r="AG114" s="4"/>
      <c r="AH114" s="4"/>
      <c r="AI114" s="3"/>
      <c r="AJ114" s="4"/>
      <c r="AK114" s="17"/>
      <c r="AL114" s="14"/>
      <c r="AM114" s="2"/>
    </row>
    <row r="115" spans="1:39" ht="18">
      <c r="A115" s="3"/>
      <c r="B115" s="2"/>
      <c r="C115" s="23"/>
      <c r="D115" s="18"/>
      <c r="E115" s="3"/>
      <c r="F115" s="3"/>
      <c r="G115" s="3"/>
      <c r="H115" s="3"/>
      <c r="I115" s="3"/>
      <c r="J115" s="3"/>
      <c r="K115" s="3"/>
      <c r="L115" s="3"/>
      <c r="M115" s="3"/>
      <c r="N115" s="4"/>
      <c r="O115" s="3"/>
      <c r="P115" s="4"/>
      <c r="Q115" s="8"/>
      <c r="R115" s="8"/>
      <c r="S115" s="2"/>
      <c r="T115" s="2"/>
      <c r="U115" s="5"/>
      <c r="V115" s="21"/>
      <c r="W115" s="3"/>
      <c r="X115" s="3"/>
      <c r="Y115" s="3"/>
      <c r="Z115" s="3"/>
      <c r="AA115" s="3"/>
      <c r="AB115" s="20"/>
      <c r="AC115" s="4"/>
      <c r="AD115" s="4"/>
      <c r="AE115" s="3"/>
      <c r="AF115" s="4"/>
      <c r="AG115" s="4"/>
      <c r="AH115" s="4"/>
      <c r="AI115" s="3"/>
      <c r="AJ115" s="4"/>
      <c r="AK115" s="17"/>
      <c r="AL115" s="14"/>
      <c r="AM115" s="2"/>
    </row>
    <row r="116" spans="1:39" ht="18">
      <c r="A116" s="3"/>
      <c r="B116" s="2"/>
      <c r="C116" s="23"/>
      <c r="D116" s="18"/>
      <c r="E116" s="3"/>
      <c r="F116" s="3"/>
      <c r="G116" s="3"/>
      <c r="H116" s="3"/>
      <c r="I116" s="3"/>
      <c r="J116" s="3"/>
      <c r="K116" s="3"/>
      <c r="L116" s="3"/>
      <c r="M116" s="3"/>
      <c r="N116" s="4"/>
      <c r="O116" s="3"/>
      <c r="P116" s="4"/>
      <c r="Q116" s="8"/>
      <c r="R116" s="8"/>
      <c r="S116" s="2"/>
      <c r="T116" s="2"/>
      <c r="U116" s="5"/>
      <c r="V116" s="21"/>
      <c r="W116" s="3"/>
      <c r="X116" s="3"/>
      <c r="Y116" s="3"/>
      <c r="Z116" s="3"/>
      <c r="AA116" s="3"/>
      <c r="AB116" s="20"/>
      <c r="AC116" s="4"/>
      <c r="AD116" s="4"/>
      <c r="AE116" s="3"/>
      <c r="AF116" s="4"/>
      <c r="AG116" s="4"/>
      <c r="AH116" s="4"/>
      <c r="AI116" s="3"/>
      <c r="AJ116" s="4"/>
      <c r="AK116" s="17"/>
      <c r="AL116" s="14"/>
      <c r="AM116" s="2"/>
    </row>
    <row r="117" spans="1:39" ht="18">
      <c r="A117" s="3"/>
      <c r="B117" s="2"/>
      <c r="C117" s="23"/>
      <c r="D117" s="18"/>
      <c r="E117" s="3"/>
      <c r="F117" s="3"/>
      <c r="G117" s="3"/>
      <c r="H117" s="3"/>
      <c r="I117" s="3"/>
      <c r="J117" s="3"/>
      <c r="K117" s="3"/>
      <c r="L117" s="3"/>
      <c r="M117" s="3"/>
      <c r="N117" s="4"/>
      <c r="O117" s="3"/>
      <c r="P117" s="4"/>
      <c r="Q117" s="8"/>
      <c r="R117" s="8"/>
      <c r="S117" s="2"/>
      <c r="T117" s="2"/>
      <c r="U117" s="5"/>
      <c r="V117" s="21"/>
      <c r="W117" s="3"/>
      <c r="X117" s="3"/>
      <c r="Y117" s="3"/>
      <c r="Z117" s="3"/>
      <c r="AA117" s="3"/>
      <c r="AB117" s="20"/>
      <c r="AC117" s="4"/>
      <c r="AD117" s="4"/>
      <c r="AE117" s="3"/>
      <c r="AF117" s="4"/>
      <c r="AG117" s="4"/>
      <c r="AH117" s="4"/>
      <c r="AI117" s="3"/>
      <c r="AJ117" s="4"/>
      <c r="AK117" s="17"/>
      <c r="AL117" s="14"/>
      <c r="AM117" s="2"/>
    </row>
    <row r="118" spans="1:39" ht="18">
      <c r="A118" s="3"/>
      <c r="B118" s="2"/>
      <c r="C118" s="23"/>
      <c r="D118" s="18"/>
      <c r="E118" s="3"/>
      <c r="F118" s="3"/>
      <c r="G118" s="3"/>
      <c r="H118" s="3"/>
      <c r="I118" s="3"/>
      <c r="J118" s="3"/>
      <c r="K118" s="3"/>
      <c r="L118" s="3"/>
      <c r="M118" s="3"/>
      <c r="N118" s="4"/>
      <c r="O118" s="3"/>
      <c r="P118" s="4"/>
      <c r="Q118" s="8"/>
      <c r="R118" s="8"/>
      <c r="S118" s="2"/>
      <c r="T118" s="2"/>
      <c r="U118" s="5"/>
      <c r="V118" s="21"/>
      <c r="W118" s="3"/>
      <c r="X118" s="3"/>
      <c r="Y118" s="3"/>
      <c r="Z118" s="3"/>
      <c r="AA118" s="3"/>
      <c r="AB118" s="20"/>
      <c r="AC118" s="4"/>
      <c r="AD118" s="4"/>
      <c r="AE118" s="3"/>
      <c r="AF118" s="4"/>
      <c r="AG118" s="4"/>
      <c r="AH118" s="4"/>
      <c r="AI118" s="3"/>
      <c r="AJ118" s="4"/>
      <c r="AK118" s="17"/>
      <c r="AL118" s="14"/>
      <c r="AM118" s="2"/>
    </row>
    <row r="119" spans="1:39" ht="18">
      <c r="A119" s="3"/>
      <c r="B119" s="2"/>
      <c r="C119" s="23"/>
      <c r="D119" s="18"/>
      <c r="E119" s="3"/>
      <c r="F119" s="3"/>
      <c r="G119" s="3"/>
      <c r="H119" s="3"/>
      <c r="I119" s="3"/>
      <c r="J119" s="3"/>
      <c r="K119" s="3"/>
      <c r="L119" s="3"/>
      <c r="M119" s="3"/>
      <c r="N119" s="4"/>
      <c r="O119" s="3"/>
      <c r="P119" s="4"/>
      <c r="Q119" s="8"/>
      <c r="R119" s="8"/>
      <c r="S119" s="2"/>
      <c r="T119" s="2"/>
      <c r="U119" s="5"/>
      <c r="V119" s="21"/>
      <c r="W119" s="3"/>
      <c r="X119" s="3"/>
      <c r="Y119" s="3"/>
      <c r="Z119" s="3"/>
      <c r="AA119" s="3"/>
      <c r="AB119" s="20"/>
      <c r="AC119" s="4"/>
      <c r="AD119" s="4"/>
      <c r="AE119" s="3"/>
      <c r="AF119" s="4"/>
      <c r="AG119" s="4"/>
      <c r="AH119" s="4"/>
      <c r="AI119" s="3"/>
      <c r="AJ119" s="4"/>
      <c r="AK119" s="17"/>
      <c r="AL119" s="14"/>
      <c r="AM119" s="2"/>
    </row>
    <row r="120" spans="1:39" ht="18">
      <c r="A120" s="3"/>
      <c r="B120" s="2"/>
      <c r="C120" s="23"/>
      <c r="D120" s="18"/>
      <c r="E120" s="3"/>
      <c r="F120" s="3"/>
      <c r="G120" s="3"/>
      <c r="H120" s="3"/>
      <c r="I120" s="3"/>
      <c r="J120" s="3"/>
      <c r="K120" s="3"/>
      <c r="L120" s="3"/>
      <c r="M120" s="3"/>
      <c r="N120" s="4"/>
      <c r="O120" s="3"/>
      <c r="P120" s="4"/>
      <c r="Q120" s="8"/>
      <c r="R120" s="8"/>
      <c r="S120" s="2"/>
      <c r="T120" s="2"/>
      <c r="U120" s="5"/>
      <c r="V120" s="21"/>
      <c r="W120" s="3"/>
      <c r="X120" s="3"/>
      <c r="Y120" s="3"/>
      <c r="Z120" s="3"/>
      <c r="AA120" s="3"/>
      <c r="AB120" s="20"/>
      <c r="AC120" s="4"/>
      <c r="AD120" s="4"/>
      <c r="AE120" s="3"/>
      <c r="AF120" s="4"/>
      <c r="AG120" s="4"/>
      <c r="AH120" s="4"/>
      <c r="AI120" s="3"/>
      <c r="AJ120" s="4"/>
      <c r="AK120" s="17"/>
      <c r="AL120" s="14"/>
      <c r="AM120" s="2"/>
    </row>
    <row r="121" spans="1:39" ht="18">
      <c r="A121" s="3"/>
      <c r="B121" s="2"/>
      <c r="C121" s="23"/>
      <c r="D121" s="18"/>
      <c r="E121" s="3"/>
      <c r="F121" s="3"/>
      <c r="G121" s="3"/>
      <c r="H121" s="3"/>
      <c r="I121" s="3"/>
      <c r="J121" s="3"/>
      <c r="K121" s="3"/>
      <c r="L121" s="3"/>
      <c r="M121" s="3"/>
      <c r="N121" s="4"/>
      <c r="O121" s="3"/>
      <c r="P121" s="4"/>
      <c r="Q121" s="8"/>
      <c r="R121" s="8"/>
      <c r="S121" s="2"/>
      <c r="T121" s="2"/>
      <c r="U121" s="5"/>
      <c r="V121" s="21"/>
      <c r="W121" s="3"/>
      <c r="X121" s="3"/>
      <c r="Y121" s="3"/>
      <c r="Z121" s="3"/>
      <c r="AA121" s="3"/>
      <c r="AB121" s="20"/>
      <c r="AC121" s="4"/>
      <c r="AD121" s="4"/>
      <c r="AE121" s="3"/>
      <c r="AF121" s="4"/>
      <c r="AG121" s="4"/>
      <c r="AH121" s="4"/>
      <c r="AI121" s="3"/>
      <c r="AJ121" s="4"/>
      <c r="AK121" s="17"/>
      <c r="AL121" s="14"/>
      <c r="AM121" s="2"/>
    </row>
    <row r="122" spans="1:39" ht="18">
      <c r="A122" s="3"/>
      <c r="B122" s="2"/>
      <c r="C122" s="23"/>
      <c r="D122" s="18"/>
      <c r="E122" s="3"/>
      <c r="F122" s="3"/>
      <c r="G122" s="3"/>
      <c r="H122" s="3"/>
      <c r="I122" s="3"/>
      <c r="J122" s="3"/>
      <c r="K122" s="3"/>
      <c r="L122" s="3"/>
      <c r="M122" s="3"/>
      <c r="N122" s="4"/>
      <c r="O122" s="3"/>
      <c r="P122" s="4"/>
      <c r="Q122" s="8"/>
      <c r="R122" s="8"/>
      <c r="S122" s="2"/>
      <c r="T122" s="2"/>
      <c r="U122" s="5"/>
      <c r="V122" s="21"/>
      <c r="W122" s="3"/>
      <c r="X122" s="3"/>
      <c r="Y122" s="3"/>
      <c r="Z122" s="3"/>
      <c r="AA122" s="3"/>
      <c r="AB122" s="20"/>
      <c r="AC122" s="4"/>
      <c r="AD122" s="4"/>
      <c r="AE122" s="3"/>
      <c r="AF122" s="4"/>
      <c r="AG122" s="4"/>
      <c r="AH122" s="4"/>
      <c r="AI122" s="3"/>
      <c r="AJ122" s="4"/>
      <c r="AK122" s="17"/>
      <c r="AL122" s="14"/>
      <c r="AM122" s="2"/>
    </row>
    <row r="123" spans="1:39" ht="18">
      <c r="A123" s="3"/>
      <c r="B123" s="2"/>
      <c r="C123" s="23"/>
      <c r="D123" s="18"/>
      <c r="E123" s="3"/>
      <c r="F123" s="3"/>
      <c r="G123" s="3"/>
      <c r="H123" s="3"/>
      <c r="I123" s="3"/>
      <c r="J123" s="3"/>
      <c r="K123" s="3"/>
      <c r="L123" s="3"/>
      <c r="M123" s="3"/>
      <c r="N123" s="4"/>
      <c r="O123" s="3"/>
      <c r="P123" s="4"/>
      <c r="Q123" s="8"/>
      <c r="R123" s="8"/>
      <c r="S123" s="2"/>
      <c r="T123" s="2"/>
      <c r="U123" s="5"/>
      <c r="V123" s="21"/>
      <c r="W123" s="3"/>
      <c r="X123" s="3"/>
      <c r="Y123" s="3"/>
      <c r="Z123" s="3"/>
      <c r="AA123" s="3"/>
      <c r="AB123" s="20"/>
      <c r="AC123" s="4"/>
      <c r="AD123" s="4"/>
      <c r="AE123" s="3"/>
      <c r="AF123" s="4"/>
      <c r="AG123" s="4"/>
      <c r="AH123" s="4"/>
      <c r="AI123" s="3"/>
      <c r="AJ123" s="4"/>
      <c r="AK123" s="17"/>
      <c r="AL123" s="14"/>
      <c r="AM123" s="2"/>
    </row>
    <row r="124" spans="1:39" ht="18">
      <c r="A124" s="3"/>
      <c r="B124" s="2"/>
      <c r="C124" s="23"/>
      <c r="D124" s="18"/>
      <c r="E124" s="3"/>
      <c r="F124" s="3"/>
      <c r="G124" s="3"/>
      <c r="H124" s="3"/>
      <c r="I124" s="3"/>
      <c r="J124" s="3"/>
      <c r="K124" s="3"/>
      <c r="L124" s="3"/>
      <c r="M124" s="3"/>
      <c r="N124" s="4"/>
      <c r="O124" s="3"/>
      <c r="P124" s="4"/>
      <c r="Q124" s="8"/>
      <c r="R124" s="8"/>
      <c r="S124" s="2"/>
      <c r="T124" s="2"/>
      <c r="U124" s="5"/>
      <c r="V124" s="21"/>
      <c r="W124" s="3"/>
      <c r="X124" s="3"/>
      <c r="Y124" s="3"/>
      <c r="Z124" s="3"/>
      <c r="AA124" s="3"/>
      <c r="AB124" s="20"/>
      <c r="AC124" s="4"/>
      <c r="AD124" s="4"/>
      <c r="AE124" s="3"/>
      <c r="AF124" s="4"/>
      <c r="AG124" s="4"/>
      <c r="AH124" s="4"/>
      <c r="AI124" s="3"/>
      <c r="AJ124" s="4"/>
      <c r="AK124" s="17"/>
      <c r="AL124" s="14"/>
      <c r="AM124" s="2"/>
    </row>
    <row r="125" spans="1:39" ht="18">
      <c r="A125" s="3"/>
      <c r="B125" s="2"/>
      <c r="C125" s="23"/>
      <c r="D125" s="18"/>
      <c r="E125" s="3"/>
      <c r="F125" s="3"/>
      <c r="G125" s="3"/>
      <c r="H125" s="3"/>
      <c r="I125" s="3"/>
      <c r="J125" s="3"/>
      <c r="K125" s="3"/>
      <c r="L125" s="3"/>
      <c r="M125" s="3"/>
      <c r="N125" s="4"/>
      <c r="O125" s="3"/>
      <c r="P125" s="4"/>
      <c r="Q125" s="8"/>
      <c r="R125" s="8"/>
      <c r="S125" s="2"/>
      <c r="T125" s="2"/>
      <c r="U125" s="5"/>
      <c r="V125" s="21"/>
      <c r="W125" s="3"/>
      <c r="X125" s="3"/>
      <c r="Y125" s="3"/>
      <c r="Z125" s="3"/>
      <c r="AA125" s="3"/>
      <c r="AB125" s="20"/>
      <c r="AC125" s="4"/>
      <c r="AD125" s="4"/>
      <c r="AE125" s="3"/>
      <c r="AF125" s="4"/>
      <c r="AG125" s="4"/>
      <c r="AH125" s="4"/>
      <c r="AI125" s="3"/>
      <c r="AJ125" s="4"/>
      <c r="AK125" s="17"/>
      <c r="AL125" s="14"/>
      <c r="AM125" s="2"/>
    </row>
    <row r="126" spans="1:39" ht="18">
      <c r="A126" s="3"/>
      <c r="B126" s="2"/>
      <c r="C126" s="23"/>
      <c r="D126" s="18"/>
      <c r="E126" s="3"/>
      <c r="F126" s="3"/>
      <c r="G126" s="3"/>
      <c r="H126" s="3"/>
      <c r="I126" s="3"/>
      <c r="J126" s="3"/>
      <c r="K126" s="3"/>
      <c r="L126" s="3"/>
      <c r="M126" s="3"/>
      <c r="N126" s="4"/>
      <c r="O126" s="3"/>
      <c r="P126" s="4"/>
      <c r="Q126" s="8"/>
      <c r="R126" s="8"/>
      <c r="S126" s="2"/>
      <c r="T126" s="2"/>
      <c r="U126" s="5"/>
      <c r="V126" s="21"/>
      <c r="W126" s="3"/>
      <c r="X126" s="3"/>
      <c r="Y126" s="3"/>
      <c r="Z126" s="3"/>
      <c r="AA126" s="3"/>
      <c r="AB126" s="20"/>
      <c r="AC126" s="4"/>
      <c r="AD126" s="4"/>
      <c r="AE126" s="3"/>
      <c r="AF126" s="4"/>
      <c r="AG126" s="4"/>
      <c r="AH126" s="4"/>
      <c r="AI126" s="3"/>
      <c r="AJ126" s="4"/>
      <c r="AK126" s="17"/>
      <c r="AL126" s="14"/>
      <c r="AM126" s="2"/>
    </row>
    <row r="127" spans="1:39" ht="18">
      <c r="A127" s="3"/>
      <c r="B127" s="2"/>
      <c r="C127" s="23"/>
      <c r="D127" s="18"/>
      <c r="E127" s="3"/>
      <c r="F127" s="3"/>
      <c r="G127" s="3"/>
      <c r="H127" s="3"/>
      <c r="I127" s="3"/>
      <c r="J127" s="3"/>
      <c r="K127" s="3"/>
      <c r="L127" s="3"/>
      <c r="M127" s="3"/>
      <c r="N127" s="4"/>
      <c r="O127" s="3"/>
      <c r="P127" s="4"/>
      <c r="Q127" s="8"/>
      <c r="R127" s="8"/>
      <c r="S127" s="2"/>
      <c r="T127" s="2"/>
      <c r="U127" s="5"/>
      <c r="V127" s="21"/>
      <c r="W127" s="3"/>
      <c r="X127" s="3"/>
      <c r="Y127" s="3"/>
      <c r="Z127" s="3"/>
      <c r="AA127" s="3"/>
      <c r="AB127" s="20"/>
      <c r="AC127" s="4"/>
      <c r="AD127" s="4"/>
      <c r="AE127" s="3"/>
      <c r="AF127" s="4"/>
      <c r="AG127" s="4"/>
      <c r="AH127" s="4"/>
      <c r="AI127" s="3"/>
      <c r="AJ127" s="4"/>
      <c r="AK127" s="17"/>
      <c r="AL127" s="14"/>
      <c r="AM127" s="2"/>
    </row>
    <row r="128" spans="1:39" ht="18">
      <c r="A128" s="3"/>
      <c r="B128" s="2"/>
      <c r="C128" s="23"/>
      <c r="D128" s="18"/>
      <c r="E128" s="3"/>
      <c r="F128" s="3"/>
      <c r="G128" s="3"/>
      <c r="H128" s="3"/>
      <c r="I128" s="3"/>
      <c r="J128" s="3"/>
      <c r="K128" s="3"/>
      <c r="L128" s="3"/>
      <c r="M128" s="3"/>
      <c r="N128" s="4"/>
      <c r="O128" s="3"/>
      <c r="P128" s="4"/>
      <c r="Q128" s="8"/>
      <c r="R128" s="8"/>
      <c r="S128" s="2"/>
      <c r="T128" s="2"/>
      <c r="U128" s="5"/>
      <c r="V128" s="21"/>
      <c r="W128" s="3"/>
      <c r="X128" s="3"/>
      <c r="Y128" s="3"/>
      <c r="Z128" s="3"/>
      <c r="AA128" s="3"/>
      <c r="AB128" s="20"/>
      <c r="AC128" s="4"/>
      <c r="AD128" s="4"/>
      <c r="AE128" s="3"/>
      <c r="AF128" s="4"/>
      <c r="AG128" s="4"/>
      <c r="AH128" s="4"/>
      <c r="AI128" s="3"/>
      <c r="AJ128" s="4"/>
      <c r="AK128" s="17"/>
      <c r="AL128" s="14"/>
      <c r="AM128" s="2"/>
    </row>
    <row r="129" spans="1:39" ht="18">
      <c r="A129" s="3"/>
      <c r="B129" s="2"/>
      <c r="C129" s="23"/>
      <c r="D129" s="18"/>
      <c r="E129" s="3"/>
      <c r="F129" s="3"/>
      <c r="G129" s="3"/>
      <c r="H129" s="3"/>
      <c r="I129" s="3"/>
      <c r="J129" s="3"/>
      <c r="K129" s="3"/>
      <c r="L129" s="3"/>
      <c r="M129" s="3"/>
      <c r="N129" s="4"/>
      <c r="O129" s="3"/>
      <c r="P129" s="4"/>
      <c r="Q129" s="8"/>
      <c r="R129" s="8"/>
      <c r="S129" s="2"/>
      <c r="T129" s="2"/>
      <c r="U129" s="5"/>
      <c r="V129" s="21"/>
      <c r="W129" s="3"/>
      <c r="X129" s="3"/>
      <c r="Y129" s="3"/>
      <c r="Z129" s="3"/>
      <c r="AA129" s="3"/>
      <c r="AB129" s="20"/>
      <c r="AC129" s="4"/>
      <c r="AD129" s="4"/>
      <c r="AE129" s="3"/>
      <c r="AF129" s="4"/>
      <c r="AG129" s="4"/>
      <c r="AH129" s="4"/>
      <c r="AI129" s="3"/>
      <c r="AJ129" s="4"/>
      <c r="AK129" s="17"/>
      <c r="AL129" s="14"/>
      <c r="AM129" s="2"/>
    </row>
    <row r="130" spans="1:39" ht="18">
      <c r="A130" s="3"/>
      <c r="B130" s="2"/>
      <c r="C130" s="23"/>
      <c r="D130" s="18"/>
      <c r="E130" s="3"/>
      <c r="F130" s="3"/>
      <c r="G130" s="3"/>
      <c r="H130" s="3"/>
      <c r="I130" s="3"/>
      <c r="J130" s="3"/>
      <c r="K130" s="3"/>
      <c r="L130" s="3"/>
      <c r="M130" s="3"/>
      <c r="N130" s="4"/>
      <c r="O130" s="3"/>
      <c r="P130" s="4"/>
      <c r="Q130" s="8"/>
      <c r="R130" s="8"/>
      <c r="S130" s="2"/>
      <c r="T130" s="2"/>
      <c r="U130" s="5"/>
      <c r="V130" s="21"/>
      <c r="W130" s="3"/>
      <c r="X130" s="3"/>
      <c r="Y130" s="3"/>
      <c r="Z130" s="3"/>
      <c r="AA130" s="3"/>
      <c r="AB130" s="20"/>
      <c r="AC130" s="4"/>
      <c r="AD130" s="4"/>
      <c r="AE130" s="3"/>
      <c r="AF130" s="4"/>
      <c r="AG130" s="4"/>
      <c r="AH130" s="4"/>
      <c r="AI130" s="3"/>
      <c r="AJ130" s="4"/>
      <c r="AK130" s="17"/>
      <c r="AL130" s="14"/>
      <c r="AM130" s="2"/>
    </row>
    <row r="131" spans="1:39" ht="18">
      <c r="A131" s="3"/>
      <c r="B131" s="2"/>
      <c r="C131" s="23"/>
      <c r="D131" s="18"/>
      <c r="E131" s="3"/>
      <c r="F131" s="3"/>
      <c r="G131" s="3"/>
      <c r="H131" s="3"/>
      <c r="I131" s="3"/>
      <c r="J131" s="3"/>
      <c r="K131" s="3"/>
      <c r="L131" s="3"/>
      <c r="M131" s="3"/>
      <c r="N131" s="4"/>
      <c r="O131" s="3"/>
      <c r="P131" s="4"/>
      <c r="Q131" s="8"/>
      <c r="R131" s="8"/>
      <c r="S131" s="2"/>
      <c r="T131" s="2"/>
      <c r="U131" s="5"/>
      <c r="V131" s="21"/>
      <c r="W131" s="3"/>
      <c r="X131" s="3"/>
      <c r="Y131" s="3"/>
      <c r="Z131" s="3"/>
      <c r="AA131" s="3"/>
      <c r="AB131" s="20"/>
      <c r="AC131" s="4"/>
      <c r="AD131" s="4"/>
      <c r="AE131" s="3"/>
      <c r="AF131" s="4"/>
      <c r="AG131" s="4"/>
      <c r="AH131" s="4"/>
      <c r="AI131" s="3"/>
      <c r="AJ131" s="4"/>
      <c r="AK131" s="17"/>
      <c r="AL131" s="14"/>
      <c r="AM131" s="2"/>
    </row>
    <row r="132" spans="1:39" ht="18">
      <c r="A132" s="3"/>
      <c r="B132" s="2"/>
      <c r="C132" s="23"/>
      <c r="D132" s="18"/>
      <c r="E132" s="3"/>
      <c r="F132" s="3"/>
      <c r="G132" s="3"/>
      <c r="H132" s="3"/>
      <c r="I132" s="3"/>
      <c r="J132" s="3"/>
      <c r="K132" s="3"/>
      <c r="L132" s="3"/>
      <c r="M132" s="3"/>
      <c r="N132" s="4"/>
      <c r="O132" s="3"/>
      <c r="P132" s="4"/>
      <c r="Q132" s="8"/>
      <c r="R132" s="8"/>
      <c r="S132" s="2"/>
      <c r="T132" s="2"/>
      <c r="U132" s="5"/>
      <c r="V132" s="21"/>
      <c r="W132" s="3"/>
      <c r="X132" s="3"/>
      <c r="Y132" s="3"/>
      <c r="Z132" s="3"/>
      <c r="AA132" s="3"/>
      <c r="AB132" s="20"/>
      <c r="AC132" s="4"/>
      <c r="AD132" s="4"/>
      <c r="AE132" s="3"/>
      <c r="AF132" s="4"/>
      <c r="AG132" s="4"/>
      <c r="AH132" s="4"/>
      <c r="AI132" s="3"/>
      <c r="AJ132" s="4"/>
      <c r="AK132" s="17"/>
      <c r="AL132" s="14"/>
      <c r="AM132" s="2"/>
    </row>
    <row r="133" spans="1:39" ht="18">
      <c r="A133" s="3"/>
      <c r="B133" s="2"/>
      <c r="C133" s="23"/>
      <c r="D133" s="18"/>
      <c r="E133" s="3"/>
      <c r="F133" s="3"/>
      <c r="G133" s="3"/>
      <c r="H133" s="3"/>
      <c r="I133" s="3"/>
      <c r="J133" s="3"/>
      <c r="K133" s="3"/>
      <c r="L133" s="3"/>
      <c r="M133" s="3"/>
      <c r="N133" s="4"/>
      <c r="O133" s="3"/>
      <c r="P133" s="4"/>
      <c r="Q133" s="8"/>
      <c r="R133" s="8"/>
      <c r="S133" s="2"/>
      <c r="T133" s="2"/>
      <c r="U133" s="5"/>
      <c r="V133" s="21"/>
      <c r="W133" s="3"/>
      <c r="X133" s="3"/>
      <c r="Y133" s="3"/>
      <c r="Z133" s="3"/>
      <c r="AA133" s="3"/>
      <c r="AB133" s="20"/>
      <c r="AC133" s="4"/>
      <c r="AD133" s="4"/>
      <c r="AE133" s="3"/>
      <c r="AF133" s="4"/>
      <c r="AG133" s="4"/>
      <c r="AH133" s="4"/>
      <c r="AI133" s="3"/>
      <c r="AJ133" s="4"/>
      <c r="AK133" s="17"/>
      <c r="AL133" s="14"/>
      <c r="AM133" s="2"/>
    </row>
    <row r="134" spans="1:39" ht="18">
      <c r="A134" s="3"/>
      <c r="B134" s="2"/>
      <c r="C134" s="23"/>
      <c r="D134" s="18"/>
      <c r="E134" s="3"/>
      <c r="F134" s="3"/>
      <c r="G134" s="3"/>
      <c r="H134" s="3"/>
      <c r="I134" s="3"/>
      <c r="J134" s="3"/>
      <c r="K134" s="3"/>
      <c r="L134" s="3"/>
      <c r="M134" s="3"/>
      <c r="N134" s="4"/>
      <c r="O134" s="3"/>
      <c r="P134" s="4"/>
      <c r="Q134" s="8"/>
      <c r="R134" s="8"/>
      <c r="S134" s="2"/>
      <c r="T134" s="2"/>
      <c r="U134" s="5"/>
      <c r="V134" s="21"/>
      <c r="W134" s="3"/>
      <c r="X134" s="3"/>
      <c r="Y134" s="3"/>
      <c r="Z134" s="3"/>
      <c r="AA134" s="3"/>
      <c r="AB134" s="20"/>
      <c r="AC134" s="4"/>
      <c r="AD134" s="4"/>
      <c r="AE134" s="3"/>
      <c r="AF134" s="4"/>
      <c r="AG134" s="4"/>
      <c r="AH134" s="4"/>
      <c r="AI134" s="3"/>
      <c r="AJ134" s="4"/>
      <c r="AK134" s="17"/>
      <c r="AL134" s="14"/>
      <c r="AM134" s="2"/>
    </row>
    <row r="135" spans="1:39" ht="18">
      <c r="A135" s="3"/>
      <c r="B135" s="2"/>
      <c r="C135" s="23"/>
      <c r="D135" s="18"/>
      <c r="E135" s="3"/>
      <c r="F135" s="3"/>
      <c r="G135" s="3"/>
      <c r="H135" s="3"/>
      <c r="I135" s="3"/>
      <c r="J135" s="3"/>
      <c r="K135" s="3"/>
      <c r="L135" s="3"/>
      <c r="M135" s="3"/>
      <c r="N135" s="4"/>
      <c r="O135" s="3"/>
      <c r="P135" s="4"/>
      <c r="Q135" s="8"/>
      <c r="R135" s="8"/>
      <c r="S135" s="2"/>
      <c r="T135" s="2"/>
      <c r="U135" s="5"/>
      <c r="V135" s="21"/>
      <c r="W135" s="3"/>
      <c r="X135" s="3"/>
      <c r="Y135" s="3"/>
      <c r="Z135" s="3"/>
      <c r="AA135" s="3"/>
      <c r="AB135" s="20"/>
      <c r="AC135" s="4"/>
      <c r="AD135" s="4"/>
      <c r="AE135" s="3"/>
      <c r="AF135" s="4"/>
      <c r="AG135" s="4"/>
      <c r="AH135" s="4"/>
      <c r="AI135" s="3"/>
      <c r="AJ135" s="4"/>
      <c r="AK135" s="17"/>
      <c r="AL135" s="14"/>
      <c r="AM135" s="2"/>
    </row>
    <row r="136" spans="1:39" ht="18">
      <c r="A136" s="3"/>
      <c r="B136" s="2"/>
      <c r="C136" s="23"/>
      <c r="D136" s="18"/>
      <c r="E136" s="3"/>
      <c r="F136" s="3"/>
      <c r="G136" s="3"/>
      <c r="H136" s="3"/>
      <c r="I136" s="3"/>
      <c r="J136" s="3"/>
      <c r="K136" s="3"/>
      <c r="L136" s="3"/>
      <c r="M136" s="3"/>
      <c r="N136" s="4"/>
      <c r="O136" s="3"/>
      <c r="P136" s="4"/>
      <c r="Q136" s="8"/>
      <c r="R136" s="8"/>
      <c r="S136" s="2"/>
      <c r="T136" s="2"/>
      <c r="U136" s="5"/>
      <c r="V136" s="21"/>
      <c r="W136" s="3"/>
      <c r="X136" s="3"/>
      <c r="Y136" s="3"/>
      <c r="Z136" s="3"/>
      <c r="AA136" s="3"/>
      <c r="AB136" s="20"/>
      <c r="AC136" s="4"/>
      <c r="AD136" s="4"/>
      <c r="AE136" s="3"/>
      <c r="AF136" s="4"/>
      <c r="AG136" s="4"/>
      <c r="AH136" s="4"/>
      <c r="AI136" s="3"/>
      <c r="AJ136" s="4"/>
      <c r="AK136" s="17"/>
      <c r="AL136" s="14"/>
      <c r="AM136" s="2"/>
    </row>
    <row r="137" spans="1:39" ht="18">
      <c r="A137" s="3"/>
      <c r="B137" s="2"/>
      <c r="C137" s="23"/>
      <c r="D137" s="18"/>
      <c r="E137" s="3"/>
      <c r="F137" s="3"/>
      <c r="G137" s="3"/>
      <c r="H137" s="3"/>
      <c r="I137" s="3"/>
      <c r="J137" s="3"/>
      <c r="K137" s="3"/>
      <c r="L137" s="3"/>
      <c r="M137" s="3"/>
      <c r="N137" s="4"/>
      <c r="O137" s="3"/>
      <c r="P137" s="4"/>
      <c r="Q137" s="8"/>
      <c r="R137" s="8"/>
      <c r="S137" s="2"/>
      <c r="T137" s="2"/>
      <c r="U137" s="5"/>
      <c r="V137" s="21"/>
      <c r="W137" s="3"/>
      <c r="X137" s="3"/>
      <c r="Y137" s="3"/>
      <c r="Z137" s="3"/>
      <c r="AA137" s="3"/>
      <c r="AB137" s="20"/>
      <c r="AC137" s="4"/>
      <c r="AD137" s="4"/>
      <c r="AE137" s="3"/>
      <c r="AF137" s="4"/>
      <c r="AG137" s="4"/>
      <c r="AH137" s="4"/>
      <c r="AI137" s="3"/>
      <c r="AJ137" s="4"/>
      <c r="AK137" s="17"/>
      <c r="AL137" s="14"/>
      <c r="AM137" s="2"/>
    </row>
    <row r="138" spans="1:39" ht="18">
      <c r="A138" s="3"/>
      <c r="B138" s="2"/>
      <c r="C138" s="23"/>
      <c r="D138" s="18"/>
      <c r="E138" s="3"/>
      <c r="F138" s="3"/>
      <c r="G138" s="3"/>
      <c r="H138" s="3"/>
      <c r="I138" s="3"/>
      <c r="J138" s="3"/>
      <c r="K138" s="3"/>
      <c r="L138" s="3"/>
      <c r="M138" s="3"/>
      <c r="N138" s="4"/>
      <c r="O138" s="3"/>
      <c r="P138" s="4"/>
      <c r="Q138" s="8"/>
      <c r="R138" s="8"/>
      <c r="S138" s="2"/>
      <c r="T138" s="2"/>
      <c r="U138" s="5"/>
      <c r="V138" s="21"/>
      <c r="W138" s="3"/>
      <c r="X138" s="3"/>
      <c r="Y138" s="3"/>
      <c r="Z138" s="3"/>
      <c r="AA138" s="3"/>
      <c r="AB138" s="20"/>
      <c r="AC138" s="4"/>
      <c r="AD138" s="4"/>
      <c r="AE138" s="3"/>
      <c r="AF138" s="4"/>
      <c r="AG138" s="4"/>
      <c r="AH138" s="4"/>
      <c r="AI138" s="3"/>
      <c r="AJ138" s="4"/>
      <c r="AK138" s="17"/>
      <c r="AL138" s="14"/>
      <c r="AM138" s="2"/>
    </row>
    <row r="139" spans="1:39" ht="18">
      <c r="A139" s="3"/>
      <c r="B139" s="2"/>
      <c r="C139" s="23"/>
      <c r="D139" s="18"/>
      <c r="E139" s="3"/>
      <c r="F139" s="3"/>
      <c r="G139" s="3"/>
      <c r="H139" s="3"/>
      <c r="I139" s="3"/>
      <c r="J139" s="3"/>
      <c r="K139" s="3"/>
      <c r="L139" s="3"/>
      <c r="M139" s="3"/>
      <c r="N139" s="4"/>
      <c r="O139" s="3"/>
      <c r="P139" s="4"/>
      <c r="Q139" s="8"/>
      <c r="R139" s="8"/>
      <c r="S139" s="2"/>
      <c r="T139" s="2"/>
      <c r="U139" s="5"/>
      <c r="V139" s="21"/>
      <c r="W139" s="3"/>
      <c r="X139" s="3"/>
      <c r="Y139" s="3"/>
      <c r="Z139" s="3"/>
      <c r="AA139" s="3"/>
      <c r="AB139" s="20"/>
      <c r="AC139" s="4"/>
      <c r="AD139" s="4"/>
      <c r="AE139" s="3"/>
      <c r="AF139" s="4"/>
      <c r="AG139" s="4"/>
      <c r="AH139" s="4"/>
      <c r="AI139" s="3"/>
      <c r="AJ139" s="4"/>
      <c r="AK139" s="17"/>
      <c r="AL139" s="14"/>
      <c r="AM139" s="2"/>
    </row>
    <row r="140" spans="1:39" ht="18">
      <c r="A140" s="3"/>
      <c r="B140" s="2"/>
      <c r="C140" s="23"/>
      <c r="D140" s="18"/>
      <c r="E140" s="3"/>
      <c r="F140" s="3"/>
      <c r="G140" s="3"/>
      <c r="H140" s="3"/>
      <c r="I140" s="3"/>
      <c r="J140" s="3"/>
      <c r="K140" s="3"/>
      <c r="L140" s="3"/>
      <c r="M140" s="3"/>
      <c r="N140" s="4"/>
      <c r="O140" s="3"/>
      <c r="P140" s="4"/>
      <c r="Q140" s="8"/>
      <c r="R140" s="8"/>
      <c r="S140" s="2"/>
      <c r="T140" s="2"/>
      <c r="U140" s="5"/>
      <c r="V140" s="21"/>
      <c r="W140" s="3"/>
      <c r="X140" s="3"/>
      <c r="Y140" s="3"/>
      <c r="Z140" s="3"/>
      <c r="AA140" s="3"/>
      <c r="AB140" s="20"/>
      <c r="AC140" s="4"/>
      <c r="AD140" s="4"/>
      <c r="AE140" s="3"/>
      <c r="AF140" s="4"/>
      <c r="AG140" s="4"/>
      <c r="AH140" s="4"/>
      <c r="AI140" s="3"/>
      <c r="AJ140" s="4"/>
      <c r="AK140" s="17"/>
      <c r="AL140" s="14"/>
      <c r="AM140" s="2"/>
    </row>
    <row r="141" spans="1:39" ht="18">
      <c r="A141" s="3"/>
      <c r="B141" s="2"/>
      <c r="C141" s="23"/>
      <c r="D141" s="18"/>
      <c r="E141" s="3"/>
      <c r="F141" s="3"/>
      <c r="G141" s="3"/>
      <c r="H141" s="3"/>
      <c r="I141" s="3"/>
      <c r="J141" s="3"/>
      <c r="K141" s="3"/>
      <c r="L141" s="3"/>
      <c r="M141" s="3"/>
      <c r="N141" s="4"/>
      <c r="O141" s="3"/>
      <c r="P141" s="4"/>
      <c r="Q141" s="8"/>
      <c r="R141" s="8"/>
      <c r="S141" s="2"/>
      <c r="T141" s="2"/>
      <c r="U141" s="5"/>
      <c r="V141" s="21"/>
      <c r="W141" s="3"/>
      <c r="X141" s="3"/>
      <c r="Y141" s="3"/>
      <c r="Z141" s="3"/>
      <c r="AA141" s="3"/>
      <c r="AB141" s="20"/>
      <c r="AC141" s="4"/>
      <c r="AD141" s="4"/>
      <c r="AE141" s="3"/>
      <c r="AF141" s="4"/>
      <c r="AG141" s="4"/>
      <c r="AH141" s="4"/>
      <c r="AI141" s="3"/>
      <c r="AJ141" s="4"/>
      <c r="AK141" s="17"/>
      <c r="AL141" s="14"/>
      <c r="AM141" s="2"/>
    </row>
    <row r="142" spans="1:39" ht="18">
      <c r="A142" s="3"/>
      <c r="B142" s="2"/>
      <c r="C142" s="23"/>
      <c r="D142" s="18"/>
      <c r="E142" s="3"/>
      <c r="F142" s="3"/>
      <c r="G142" s="3"/>
      <c r="H142" s="3"/>
      <c r="I142" s="3"/>
      <c r="J142" s="3"/>
      <c r="K142" s="3"/>
      <c r="L142" s="3"/>
      <c r="M142" s="3"/>
      <c r="N142" s="4"/>
      <c r="O142" s="3"/>
      <c r="P142" s="4"/>
      <c r="Q142" s="8"/>
      <c r="R142" s="8"/>
      <c r="S142" s="2"/>
      <c r="T142" s="2"/>
      <c r="U142" s="5"/>
      <c r="V142" s="21"/>
      <c r="W142" s="3"/>
      <c r="X142" s="3"/>
      <c r="Y142" s="3"/>
      <c r="Z142" s="3"/>
      <c r="AA142" s="3"/>
      <c r="AB142" s="20"/>
      <c r="AC142" s="4"/>
      <c r="AD142" s="4"/>
      <c r="AE142" s="3"/>
      <c r="AF142" s="4"/>
      <c r="AG142" s="4"/>
      <c r="AH142" s="4"/>
      <c r="AI142" s="3"/>
      <c r="AJ142" s="4"/>
      <c r="AK142" s="17"/>
      <c r="AL142" s="14"/>
      <c r="AM142" s="2"/>
    </row>
    <row r="143" spans="1:39" ht="18">
      <c r="A143" s="3"/>
      <c r="B143" s="2"/>
      <c r="C143" s="23"/>
      <c r="D143" s="18"/>
      <c r="E143" s="3"/>
      <c r="F143" s="3"/>
      <c r="G143" s="3"/>
      <c r="H143" s="3"/>
      <c r="I143" s="3"/>
      <c r="J143" s="3"/>
      <c r="K143" s="3"/>
      <c r="L143" s="3"/>
      <c r="M143" s="3"/>
      <c r="N143" s="4"/>
      <c r="O143" s="3"/>
      <c r="P143" s="4"/>
      <c r="Q143" s="8"/>
      <c r="R143" s="8"/>
      <c r="S143" s="2"/>
      <c r="T143" s="2"/>
      <c r="U143" s="5"/>
      <c r="V143" s="21"/>
      <c r="W143" s="3"/>
      <c r="X143" s="3"/>
      <c r="Y143" s="3"/>
      <c r="Z143" s="3"/>
      <c r="AA143" s="3"/>
      <c r="AB143" s="20"/>
      <c r="AC143" s="4"/>
      <c r="AD143" s="4"/>
      <c r="AE143" s="3"/>
      <c r="AF143" s="4"/>
      <c r="AG143" s="4"/>
      <c r="AH143" s="4"/>
      <c r="AI143" s="3"/>
      <c r="AJ143" s="4"/>
      <c r="AK143" s="17"/>
      <c r="AL143" s="14"/>
      <c r="AM143" s="2"/>
    </row>
    <row r="144" spans="1:39" ht="18">
      <c r="A144" s="3"/>
      <c r="B144" s="2"/>
      <c r="C144" s="23"/>
      <c r="D144" s="18"/>
      <c r="E144" s="3"/>
      <c r="F144" s="3"/>
      <c r="G144" s="3"/>
      <c r="H144" s="3"/>
      <c r="I144" s="3"/>
      <c r="J144" s="3"/>
      <c r="K144" s="3"/>
      <c r="L144" s="3"/>
      <c r="M144" s="3"/>
      <c r="N144" s="4"/>
      <c r="O144" s="3"/>
      <c r="P144" s="4"/>
      <c r="Q144" s="8"/>
      <c r="R144" s="8"/>
      <c r="S144" s="2"/>
      <c r="T144" s="2"/>
      <c r="U144" s="5"/>
      <c r="V144" s="21"/>
      <c r="W144" s="3"/>
      <c r="X144" s="3"/>
      <c r="Y144" s="3"/>
      <c r="Z144" s="3"/>
      <c r="AA144" s="3"/>
      <c r="AB144" s="20"/>
      <c r="AC144" s="4"/>
      <c r="AD144" s="4"/>
      <c r="AE144" s="3"/>
      <c r="AF144" s="4"/>
      <c r="AG144" s="4"/>
      <c r="AH144" s="4"/>
      <c r="AI144" s="3"/>
      <c r="AJ144" s="4"/>
      <c r="AK144" s="17"/>
      <c r="AL144" s="14"/>
      <c r="AM144" s="2"/>
    </row>
    <row r="145" spans="1:39" ht="18">
      <c r="A145" s="3"/>
      <c r="B145" s="2"/>
      <c r="C145" s="23"/>
      <c r="D145" s="18"/>
      <c r="E145" s="3"/>
      <c r="F145" s="3"/>
      <c r="G145" s="3"/>
      <c r="H145" s="3"/>
      <c r="I145" s="3"/>
      <c r="J145" s="3"/>
      <c r="K145" s="3"/>
      <c r="L145" s="3"/>
      <c r="M145" s="3"/>
      <c r="N145" s="4"/>
      <c r="O145" s="3"/>
      <c r="P145" s="4"/>
      <c r="Q145" s="8"/>
      <c r="R145" s="8"/>
      <c r="S145" s="2"/>
      <c r="T145" s="2"/>
      <c r="U145" s="5"/>
      <c r="V145" s="21"/>
      <c r="W145" s="3"/>
      <c r="X145" s="3"/>
      <c r="Y145" s="3"/>
      <c r="Z145" s="3"/>
      <c r="AA145" s="3"/>
      <c r="AB145" s="20"/>
      <c r="AC145" s="4"/>
      <c r="AD145" s="4"/>
      <c r="AE145" s="3"/>
      <c r="AF145" s="4"/>
      <c r="AG145" s="4"/>
      <c r="AH145" s="4"/>
      <c r="AI145" s="3"/>
      <c r="AJ145" s="4"/>
      <c r="AK145" s="17"/>
      <c r="AL145" s="14"/>
      <c r="AM145" s="2"/>
    </row>
    <row r="146" spans="1:39" ht="18">
      <c r="A146" s="3"/>
      <c r="B146" s="2"/>
      <c r="C146" s="23"/>
      <c r="D146" s="18"/>
      <c r="E146" s="3"/>
      <c r="F146" s="3"/>
      <c r="G146" s="3"/>
      <c r="H146" s="3"/>
      <c r="I146" s="3"/>
      <c r="J146" s="3"/>
      <c r="K146" s="3"/>
      <c r="L146" s="3"/>
      <c r="M146" s="3"/>
      <c r="N146" s="4"/>
      <c r="O146" s="3"/>
      <c r="P146" s="4"/>
      <c r="Q146" s="8"/>
      <c r="R146" s="8"/>
      <c r="S146" s="2"/>
      <c r="T146" s="2"/>
      <c r="U146" s="5"/>
      <c r="V146" s="21"/>
      <c r="W146" s="3"/>
      <c r="X146" s="3"/>
      <c r="Y146" s="3"/>
      <c r="Z146" s="3"/>
      <c r="AA146" s="3"/>
      <c r="AB146" s="20"/>
      <c r="AC146" s="4"/>
      <c r="AD146" s="4"/>
      <c r="AE146" s="3"/>
      <c r="AF146" s="4"/>
      <c r="AG146" s="4"/>
      <c r="AH146" s="4"/>
      <c r="AI146" s="3"/>
      <c r="AJ146" s="4"/>
      <c r="AK146" s="17"/>
      <c r="AL146" s="14"/>
      <c r="AM146" s="2"/>
    </row>
    <row r="147" spans="1:39" ht="18">
      <c r="A147" s="3"/>
      <c r="B147" s="2"/>
      <c r="C147" s="23"/>
      <c r="D147" s="18"/>
      <c r="E147" s="3"/>
      <c r="F147" s="3"/>
      <c r="G147" s="3"/>
      <c r="H147" s="3"/>
      <c r="I147" s="3"/>
      <c r="J147" s="3"/>
      <c r="K147" s="3"/>
      <c r="L147" s="3"/>
      <c r="M147" s="3"/>
      <c r="N147" s="4"/>
      <c r="O147" s="3"/>
      <c r="P147" s="4"/>
      <c r="Q147" s="8"/>
      <c r="R147" s="8"/>
      <c r="S147" s="2"/>
      <c r="T147" s="2"/>
      <c r="U147" s="5"/>
      <c r="V147" s="21"/>
      <c r="W147" s="3"/>
      <c r="X147" s="3"/>
      <c r="Y147" s="3"/>
      <c r="Z147" s="3"/>
      <c r="AA147" s="3"/>
      <c r="AB147" s="20"/>
      <c r="AC147" s="4"/>
      <c r="AD147" s="4"/>
      <c r="AE147" s="3"/>
      <c r="AF147" s="4"/>
      <c r="AG147" s="4"/>
      <c r="AH147" s="4"/>
      <c r="AI147" s="3"/>
      <c r="AJ147" s="4"/>
      <c r="AK147" s="17"/>
      <c r="AL147" s="14"/>
      <c r="AM147" s="2"/>
    </row>
    <row r="148" spans="1:39" ht="18">
      <c r="A148" s="3"/>
      <c r="B148" s="2"/>
      <c r="C148" s="23"/>
      <c r="D148" s="18"/>
      <c r="E148" s="3"/>
      <c r="F148" s="3"/>
      <c r="G148" s="3"/>
      <c r="H148" s="3"/>
      <c r="I148" s="3"/>
      <c r="J148" s="3"/>
      <c r="K148" s="3"/>
      <c r="L148" s="3"/>
      <c r="M148" s="3"/>
      <c r="N148" s="4"/>
      <c r="O148" s="3"/>
      <c r="P148" s="4"/>
      <c r="Q148" s="8"/>
      <c r="R148" s="8"/>
      <c r="S148" s="2"/>
      <c r="T148" s="2"/>
      <c r="U148" s="5"/>
      <c r="V148" s="21"/>
      <c r="W148" s="3"/>
      <c r="X148" s="3"/>
      <c r="Y148" s="3"/>
      <c r="Z148" s="3"/>
      <c r="AA148" s="3"/>
      <c r="AB148" s="20"/>
      <c r="AC148" s="4"/>
      <c r="AD148" s="4"/>
      <c r="AE148" s="3"/>
      <c r="AF148" s="4"/>
      <c r="AG148" s="4"/>
      <c r="AH148" s="4"/>
      <c r="AI148" s="3"/>
      <c r="AJ148" s="4"/>
      <c r="AK148" s="17"/>
      <c r="AL148" s="14"/>
      <c r="AM148" s="2"/>
    </row>
    <row r="149" spans="1:39" ht="18">
      <c r="A149" s="3"/>
      <c r="B149" s="2"/>
      <c r="C149" s="23"/>
      <c r="D149" s="18"/>
      <c r="E149" s="3"/>
      <c r="F149" s="3"/>
      <c r="G149" s="3"/>
      <c r="H149" s="3"/>
      <c r="I149" s="3"/>
      <c r="J149" s="3"/>
      <c r="K149" s="3"/>
      <c r="L149" s="3"/>
      <c r="M149" s="3"/>
      <c r="N149" s="4"/>
      <c r="O149" s="3"/>
      <c r="P149" s="4"/>
      <c r="Q149" s="8"/>
      <c r="R149" s="8"/>
      <c r="S149" s="2"/>
      <c r="T149" s="2"/>
      <c r="U149" s="5"/>
      <c r="V149" s="21"/>
      <c r="W149" s="3"/>
      <c r="X149" s="3"/>
      <c r="Y149" s="3"/>
      <c r="Z149" s="3"/>
      <c r="AA149" s="3"/>
      <c r="AB149" s="20"/>
      <c r="AC149" s="4"/>
      <c r="AD149" s="4"/>
      <c r="AE149" s="3"/>
      <c r="AF149" s="4"/>
      <c r="AG149" s="4"/>
      <c r="AH149" s="4"/>
      <c r="AI149" s="3"/>
      <c r="AJ149" s="4"/>
      <c r="AK149" s="17"/>
      <c r="AL149" s="14"/>
      <c r="AM149" s="2"/>
    </row>
    <row r="150" spans="1:39" ht="18">
      <c r="A150" s="3"/>
      <c r="B150" s="2"/>
      <c r="C150" s="23"/>
      <c r="D150" s="18"/>
      <c r="E150" s="3"/>
      <c r="F150" s="3"/>
      <c r="G150" s="3"/>
      <c r="H150" s="3"/>
      <c r="I150" s="3"/>
      <c r="J150" s="3"/>
      <c r="K150" s="3"/>
      <c r="L150" s="3"/>
      <c r="M150" s="3"/>
      <c r="N150" s="4"/>
      <c r="O150" s="3"/>
      <c r="P150" s="4"/>
      <c r="Q150" s="8"/>
      <c r="R150" s="8"/>
      <c r="S150" s="2"/>
      <c r="T150" s="2"/>
      <c r="U150" s="5"/>
      <c r="V150" s="21"/>
      <c r="W150" s="3"/>
      <c r="X150" s="3"/>
      <c r="Y150" s="3"/>
      <c r="Z150" s="3"/>
      <c r="AA150" s="3"/>
      <c r="AB150" s="20"/>
      <c r="AC150" s="4"/>
      <c r="AD150" s="4"/>
      <c r="AE150" s="3"/>
      <c r="AF150" s="4"/>
      <c r="AG150" s="4"/>
      <c r="AH150" s="4"/>
      <c r="AI150" s="3"/>
      <c r="AJ150" s="4"/>
      <c r="AK150" s="17"/>
      <c r="AL150" s="14"/>
      <c r="AM150" s="2"/>
    </row>
    <row r="151" spans="1:39" ht="18">
      <c r="A151" s="3"/>
      <c r="B151" s="2"/>
      <c r="C151" s="23"/>
      <c r="D151" s="18"/>
      <c r="E151" s="3"/>
      <c r="F151" s="3"/>
      <c r="G151" s="3"/>
      <c r="H151" s="3"/>
      <c r="I151" s="3"/>
      <c r="J151" s="3"/>
      <c r="K151" s="3"/>
      <c r="L151" s="3"/>
      <c r="M151" s="3"/>
      <c r="N151" s="4"/>
      <c r="O151" s="3"/>
      <c r="P151" s="4"/>
      <c r="Q151" s="8"/>
      <c r="R151" s="8"/>
      <c r="S151" s="2"/>
      <c r="T151" s="2"/>
      <c r="U151" s="5"/>
      <c r="V151" s="21"/>
      <c r="W151" s="3"/>
      <c r="X151" s="3"/>
      <c r="Y151" s="3"/>
      <c r="Z151" s="3"/>
      <c r="AA151" s="3"/>
      <c r="AB151" s="20"/>
      <c r="AC151" s="4"/>
      <c r="AD151" s="4"/>
      <c r="AE151" s="3"/>
      <c r="AF151" s="4"/>
      <c r="AG151" s="4"/>
      <c r="AH151" s="4"/>
      <c r="AI151" s="3"/>
      <c r="AJ151" s="4"/>
      <c r="AK151" s="17"/>
      <c r="AL151" s="14"/>
      <c r="AM151" s="2"/>
    </row>
    <row r="152" spans="1:39" ht="18">
      <c r="A152" s="3"/>
      <c r="B152" s="2"/>
      <c r="C152" s="23"/>
      <c r="D152" s="18"/>
      <c r="E152" s="3"/>
      <c r="F152" s="3"/>
      <c r="G152" s="3"/>
      <c r="H152" s="3"/>
      <c r="I152" s="3"/>
      <c r="J152" s="3"/>
      <c r="K152" s="3"/>
      <c r="L152" s="3"/>
      <c r="M152" s="3"/>
      <c r="N152" s="4"/>
      <c r="O152" s="3"/>
      <c r="P152" s="4"/>
      <c r="Q152" s="8"/>
      <c r="R152" s="8"/>
      <c r="S152" s="2"/>
      <c r="T152" s="2"/>
      <c r="U152" s="5"/>
      <c r="V152" s="21"/>
      <c r="W152" s="3"/>
      <c r="X152" s="3"/>
      <c r="Y152" s="3"/>
      <c r="Z152" s="3"/>
      <c r="AA152" s="3"/>
      <c r="AB152" s="20"/>
      <c r="AC152" s="4"/>
      <c r="AD152" s="4"/>
      <c r="AE152" s="3"/>
      <c r="AF152" s="4"/>
      <c r="AG152" s="4"/>
      <c r="AH152" s="4"/>
      <c r="AI152" s="3"/>
      <c r="AJ152" s="4"/>
      <c r="AK152" s="17"/>
      <c r="AL152" s="14"/>
      <c r="AM152" s="2"/>
    </row>
    <row r="153" spans="1:39" ht="18">
      <c r="A153" s="3"/>
      <c r="B153" s="2"/>
      <c r="C153" s="23"/>
      <c r="D153" s="18"/>
      <c r="E153" s="3"/>
      <c r="F153" s="3"/>
      <c r="G153" s="3"/>
      <c r="H153" s="3"/>
      <c r="I153" s="3"/>
      <c r="J153" s="3"/>
      <c r="K153" s="3"/>
      <c r="L153" s="3"/>
      <c r="M153" s="3"/>
      <c r="N153" s="4"/>
      <c r="O153" s="3"/>
      <c r="P153" s="4"/>
      <c r="Q153" s="8"/>
      <c r="R153" s="8"/>
      <c r="S153" s="2"/>
      <c r="T153" s="2"/>
      <c r="U153" s="5"/>
      <c r="V153" s="21"/>
      <c r="W153" s="3"/>
      <c r="X153" s="3"/>
      <c r="Y153" s="3"/>
      <c r="Z153" s="3"/>
      <c r="AA153" s="3"/>
      <c r="AB153" s="20"/>
      <c r="AC153" s="4"/>
      <c r="AD153" s="4"/>
      <c r="AE153" s="3"/>
      <c r="AF153" s="4"/>
      <c r="AG153" s="4"/>
      <c r="AH153" s="4"/>
      <c r="AI153" s="3"/>
      <c r="AJ153" s="4"/>
      <c r="AK153" s="17"/>
      <c r="AL153" s="14"/>
      <c r="AM153" s="2"/>
    </row>
    <row r="154" spans="1:39" ht="18">
      <c r="A154" s="3"/>
      <c r="B154" s="2"/>
      <c r="C154" s="23"/>
      <c r="D154" s="18"/>
      <c r="E154" s="3"/>
      <c r="F154" s="3"/>
      <c r="G154" s="3"/>
      <c r="H154" s="3"/>
      <c r="I154" s="3"/>
      <c r="J154" s="3"/>
      <c r="K154" s="3"/>
      <c r="L154" s="3"/>
      <c r="M154" s="3"/>
      <c r="N154" s="4"/>
      <c r="O154" s="3"/>
      <c r="P154" s="4"/>
      <c r="Q154" s="8"/>
      <c r="R154" s="8"/>
      <c r="S154" s="2"/>
      <c r="T154" s="2"/>
      <c r="U154" s="5"/>
      <c r="V154" s="21"/>
      <c r="W154" s="3"/>
      <c r="X154" s="3"/>
      <c r="Y154" s="3"/>
      <c r="Z154" s="3"/>
      <c r="AA154" s="3"/>
      <c r="AB154" s="20"/>
      <c r="AC154" s="4"/>
      <c r="AD154" s="4"/>
      <c r="AE154" s="3"/>
      <c r="AF154" s="4"/>
      <c r="AG154" s="4"/>
      <c r="AH154" s="4"/>
      <c r="AI154" s="3"/>
      <c r="AJ154" s="4"/>
      <c r="AK154" s="17"/>
      <c r="AL154" s="14"/>
      <c r="AM154" s="2"/>
    </row>
    <row r="155" spans="1:39" ht="18">
      <c r="A155" s="3"/>
      <c r="B155" s="2"/>
      <c r="C155" s="23"/>
      <c r="D155" s="18"/>
      <c r="E155" s="3"/>
      <c r="F155" s="3"/>
      <c r="G155" s="3"/>
      <c r="H155" s="3"/>
      <c r="I155" s="3"/>
      <c r="J155" s="3"/>
      <c r="K155" s="3"/>
      <c r="L155" s="3"/>
      <c r="M155" s="3"/>
      <c r="N155" s="4"/>
      <c r="O155" s="3"/>
      <c r="P155" s="4"/>
      <c r="Q155" s="8"/>
      <c r="R155" s="8"/>
      <c r="S155" s="2"/>
      <c r="T155" s="2"/>
      <c r="U155" s="5"/>
      <c r="V155" s="21"/>
      <c r="W155" s="3"/>
      <c r="X155" s="3"/>
      <c r="Y155" s="3"/>
      <c r="Z155" s="3"/>
      <c r="AA155" s="3"/>
      <c r="AB155" s="20"/>
      <c r="AC155" s="4"/>
      <c r="AD155" s="4"/>
      <c r="AE155" s="3"/>
      <c r="AF155" s="4"/>
      <c r="AG155" s="4"/>
      <c r="AH155" s="4"/>
      <c r="AI155" s="3"/>
      <c r="AJ155" s="4"/>
      <c r="AK155" s="17"/>
      <c r="AL155" s="14"/>
      <c r="AM155" s="2"/>
    </row>
    <row r="156" spans="1:39" ht="18">
      <c r="A156" s="3"/>
      <c r="B156" s="2"/>
      <c r="C156" s="23"/>
      <c r="D156" s="18"/>
      <c r="E156" s="3"/>
      <c r="F156" s="3"/>
      <c r="G156" s="3"/>
      <c r="H156" s="3"/>
      <c r="I156" s="3"/>
      <c r="J156" s="3"/>
      <c r="K156" s="3"/>
      <c r="L156" s="3"/>
      <c r="M156" s="3"/>
      <c r="N156" s="4"/>
      <c r="O156" s="3"/>
      <c r="P156" s="4"/>
      <c r="Q156" s="8"/>
      <c r="R156" s="8"/>
      <c r="S156" s="2"/>
      <c r="T156" s="2"/>
      <c r="U156" s="5"/>
      <c r="V156" s="21"/>
      <c r="W156" s="3"/>
      <c r="X156" s="3"/>
      <c r="Y156" s="3"/>
      <c r="Z156" s="3"/>
      <c r="AA156" s="3"/>
      <c r="AB156" s="20"/>
      <c r="AC156" s="4"/>
      <c r="AD156" s="4"/>
      <c r="AE156" s="3"/>
      <c r="AF156" s="4"/>
      <c r="AG156" s="4"/>
      <c r="AH156" s="4"/>
      <c r="AI156" s="3"/>
      <c r="AJ156" s="4"/>
      <c r="AK156" s="17"/>
      <c r="AL156" s="14"/>
      <c r="AM156" s="2"/>
    </row>
    <row r="157" spans="1:39" ht="18">
      <c r="A157" s="3"/>
      <c r="B157" s="2"/>
      <c r="C157" s="23"/>
      <c r="D157" s="18"/>
      <c r="E157" s="3"/>
      <c r="F157" s="3"/>
      <c r="G157" s="3"/>
      <c r="H157" s="3"/>
      <c r="I157" s="3"/>
      <c r="J157" s="3"/>
      <c r="K157" s="3"/>
      <c r="L157" s="3"/>
      <c r="M157" s="3"/>
      <c r="N157" s="4"/>
      <c r="O157" s="3"/>
      <c r="P157" s="4"/>
      <c r="Q157" s="8"/>
      <c r="R157" s="8"/>
      <c r="S157" s="2"/>
      <c r="T157" s="2"/>
      <c r="U157" s="5"/>
      <c r="V157" s="21"/>
      <c r="W157" s="3"/>
      <c r="X157" s="3"/>
      <c r="Y157" s="3"/>
      <c r="Z157" s="3"/>
      <c r="AA157" s="3"/>
      <c r="AB157" s="20"/>
      <c r="AC157" s="4"/>
      <c r="AD157" s="4"/>
      <c r="AE157" s="3"/>
      <c r="AF157" s="4"/>
      <c r="AG157" s="4"/>
      <c r="AH157" s="4"/>
      <c r="AI157" s="3"/>
      <c r="AJ157" s="4"/>
      <c r="AK157" s="17"/>
      <c r="AL157" s="14"/>
      <c r="AM157" s="2"/>
    </row>
    <row r="158" spans="1:39" ht="18">
      <c r="A158" s="3"/>
      <c r="B158" s="2"/>
      <c r="C158" s="23"/>
      <c r="D158" s="18"/>
      <c r="E158" s="3"/>
      <c r="F158" s="3"/>
      <c r="G158" s="3"/>
      <c r="H158" s="3"/>
      <c r="I158" s="3"/>
      <c r="J158" s="3"/>
      <c r="K158" s="3"/>
      <c r="L158" s="3"/>
      <c r="M158" s="3"/>
      <c r="N158" s="4"/>
      <c r="O158" s="3"/>
      <c r="P158" s="4"/>
      <c r="Q158" s="8"/>
      <c r="R158" s="8"/>
      <c r="S158" s="2"/>
      <c r="T158" s="2"/>
      <c r="U158" s="5"/>
      <c r="V158" s="21"/>
      <c r="W158" s="3"/>
      <c r="X158" s="3"/>
      <c r="Y158" s="3"/>
      <c r="Z158" s="3"/>
      <c r="AA158" s="3"/>
      <c r="AB158" s="20"/>
      <c r="AC158" s="4"/>
      <c r="AD158" s="4"/>
      <c r="AE158" s="3"/>
      <c r="AF158" s="4"/>
      <c r="AG158" s="4"/>
      <c r="AH158" s="4"/>
      <c r="AI158" s="3"/>
      <c r="AJ158" s="4"/>
      <c r="AK158" s="17"/>
      <c r="AL158" s="14"/>
      <c r="AM158" s="2"/>
    </row>
    <row r="159" spans="1:39" ht="18">
      <c r="A159" s="3"/>
      <c r="B159" s="2"/>
      <c r="C159" s="23"/>
      <c r="D159" s="18"/>
      <c r="E159" s="3"/>
      <c r="F159" s="3"/>
      <c r="G159" s="3"/>
      <c r="H159" s="3"/>
      <c r="I159" s="3"/>
      <c r="J159" s="3"/>
      <c r="K159" s="3"/>
      <c r="L159" s="3"/>
      <c r="M159" s="3"/>
      <c r="N159" s="4"/>
      <c r="O159" s="3"/>
      <c r="P159" s="4"/>
      <c r="Q159" s="8"/>
      <c r="R159" s="8"/>
      <c r="S159" s="2"/>
      <c r="T159" s="2"/>
      <c r="U159" s="5"/>
      <c r="V159" s="21"/>
      <c r="W159" s="3"/>
      <c r="X159" s="3"/>
      <c r="Y159" s="3"/>
      <c r="Z159" s="3"/>
      <c r="AA159" s="3"/>
      <c r="AB159" s="20"/>
      <c r="AC159" s="4"/>
      <c r="AD159" s="4"/>
      <c r="AE159" s="3"/>
      <c r="AF159" s="4"/>
      <c r="AG159" s="4"/>
      <c r="AH159" s="4"/>
      <c r="AI159" s="3"/>
      <c r="AJ159" s="4"/>
      <c r="AK159" s="17"/>
      <c r="AL159" s="14"/>
      <c r="AM159" s="2"/>
    </row>
    <row r="160" spans="1:39" ht="18">
      <c r="A160" s="3"/>
      <c r="B160" s="2"/>
      <c r="C160" s="23"/>
      <c r="D160" s="18"/>
      <c r="E160" s="3"/>
      <c r="F160" s="3"/>
      <c r="G160" s="3"/>
      <c r="H160" s="3"/>
      <c r="I160" s="3"/>
      <c r="J160" s="3"/>
      <c r="K160" s="3"/>
      <c r="L160" s="3"/>
      <c r="M160" s="3"/>
      <c r="N160" s="4"/>
      <c r="O160" s="3"/>
      <c r="P160" s="4"/>
      <c r="Q160" s="8"/>
      <c r="R160" s="8"/>
      <c r="S160" s="2"/>
      <c r="T160" s="2"/>
      <c r="U160" s="5"/>
      <c r="V160" s="21"/>
      <c r="W160" s="3"/>
      <c r="X160" s="3"/>
      <c r="Y160" s="3"/>
      <c r="Z160" s="3"/>
      <c r="AA160" s="3"/>
      <c r="AB160" s="20"/>
      <c r="AC160" s="4"/>
      <c r="AD160" s="4"/>
      <c r="AE160" s="3"/>
      <c r="AF160" s="4"/>
      <c r="AG160" s="4"/>
      <c r="AH160" s="4"/>
      <c r="AI160" s="3"/>
      <c r="AJ160" s="4"/>
      <c r="AK160" s="17"/>
      <c r="AL160" s="14"/>
      <c r="AM160" s="2"/>
    </row>
    <row r="161" spans="1:39" ht="18">
      <c r="A161" s="3"/>
      <c r="B161" s="2"/>
      <c r="C161" s="23"/>
      <c r="D161" s="18"/>
      <c r="E161" s="3"/>
      <c r="F161" s="3"/>
      <c r="G161" s="3"/>
      <c r="H161" s="3"/>
      <c r="I161" s="3"/>
      <c r="J161" s="3"/>
      <c r="K161" s="3"/>
      <c r="L161" s="3"/>
      <c r="M161" s="3"/>
      <c r="N161" s="4"/>
      <c r="O161" s="3"/>
      <c r="P161" s="4"/>
      <c r="Q161" s="8"/>
      <c r="R161" s="8"/>
      <c r="S161" s="2"/>
      <c r="T161" s="2"/>
      <c r="U161" s="5"/>
      <c r="V161" s="21"/>
      <c r="W161" s="3"/>
      <c r="X161" s="3"/>
      <c r="Y161" s="3"/>
      <c r="Z161" s="3"/>
      <c r="AA161" s="3"/>
      <c r="AB161" s="20"/>
      <c r="AC161" s="4"/>
      <c r="AD161" s="4"/>
      <c r="AE161" s="3"/>
      <c r="AF161" s="4"/>
      <c r="AG161" s="4"/>
      <c r="AH161" s="4"/>
      <c r="AI161" s="3"/>
      <c r="AJ161" s="4"/>
      <c r="AK161" s="17"/>
      <c r="AL161" s="14"/>
      <c r="AM161" s="2"/>
    </row>
    <row r="162" spans="1:39" ht="18">
      <c r="A162" s="3"/>
      <c r="B162" s="2"/>
      <c r="C162" s="23"/>
      <c r="D162" s="18"/>
      <c r="E162" s="3"/>
      <c r="F162" s="3"/>
      <c r="G162" s="3"/>
      <c r="H162" s="3"/>
      <c r="I162" s="3"/>
      <c r="J162" s="3"/>
      <c r="K162" s="3"/>
      <c r="L162" s="3"/>
      <c r="M162" s="3"/>
      <c r="N162" s="4"/>
      <c r="O162" s="3"/>
      <c r="P162" s="4"/>
      <c r="Q162" s="8"/>
      <c r="R162" s="8"/>
      <c r="S162" s="2"/>
      <c r="T162" s="2"/>
      <c r="U162" s="5"/>
      <c r="V162" s="21"/>
      <c r="W162" s="3"/>
      <c r="X162" s="3"/>
      <c r="Y162" s="3"/>
      <c r="Z162" s="3"/>
      <c r="AA162" s="3"/>
      <c r="AB162" s="20"/>
      <c r="AC162" s="4"/>
      <c r="AD162" s="4"/>
      <c r="AE162" s="3"/>
      <c r="AF162" s="4"/>
      <c r="AG162" s="4"/>
      <c r="AH162" s="4"/>
      <c r="AI162" s="3"/>
      <c r="AJ162" s="4"/>
      <c r="AK162" s="17"/>
      <c r="AL162" s="14"/>
      <c r="AM162" s="2"/>
    </row>
    <row r="163" spans="1:39" ht="18">
      <c r="A163" s="3"/>
      <c r="B163" s="2"/>
      <c r="C163" s="23"/>
      <c r="D163" s="18"/>
      <c r="E163" s="3"/>
      <c r="F163" s="3"/>
      <c r="G163" s="3"/>
      <c r="H163" s="3"/>
      <c r="I163" s="3"/>
      <c r="J163" s="3"/>
      <c r="K163" s="3"/>
      <c r="L163" s="3"/>
      <c r="M163" s="3"/>
      <c r="N163" s="4"/>
      <c r="O163" s="3"/>
      <c r="P163" s="4"/>
      <c r="Q163" s="8"/>
      <c r="R163" s="8"/>
      <c r="S163" s="2"/>
      <c r="T163" s="2"/>
      <c r="U163" s="5"/>
      <c r="V163" s="21"/>
      <c r="W163" s="3"/>
      <c r="X163" s="3"/>
      <c r="Y163" s="3"/>
      <c r="Z163" s="3"/>
      <c r="AA163" s="3"/>
      <c r="AB163" s="20"/>
      <c r="AC163" s="4"/>
      <c r="AD163" s="4"/>
      <c r="AE163" s="3"/>
      <c r="AF163" s="4"/>
      <c r="AG163" s="4"/>
      <c r="AH163" s="4"/>
      <c r="AI163" s="3"/>
      <c r="AJ163" s="4"/>
      <c r="AK163" s="17"/>
      <c r="AL163" s="14"/>
      <c r="AM163" s="2"/>
    </row>
    <row r="164" spans="1:39" ht="18">
      <c r="A164" s="3"/>
      <c r="B164" s="2"/>
      <c r="C164" s="23"/>
      <c r="D164" s="18"/>
      <c r="E164" s="3"/>
      <c r="F164" s="3"/>
      <c r="G164" s="3"/>
      <c r="H164" s="3"/>
      <c r="I164" s="3"/>
      <c r="J164" s="3"/>
      <c r="K164" s="3"/>
      <c r="L164" s="3"/>
      <c r="M164" s="3"/>
      <c r="N164" s="4"/>
      <c r="O164" s="3"/>
      <c r="P164" s="4"/>
      <c r="Q164" s="8"/>
      <c r="R164" s="8"/>
      <c r="S164" s="2"/>
      <c r="T164" s="2"/>
      <c r="U164" s="5"/>
      <c r="V164" s="21"/>
      <c r="W164" s="3"/>
      <c r="X164" s="3"/>
      <c r="Y164" s="3"/>
      <c r="Z164" s="3"/>
      <c r="AA164" s="3"/>
      <c r="AB164" s="20"/>
      <c r="AC164" s="4"/>
      <c r="AD164" s="4"/>
      <c r="AE164" s="3"/>
      <c r="AF164" s="4"/>
      <c r="AG164" s="4"/>
      <c r="AH164" s="4"/>
      <c r="AI164" s="3"/>
      <c r="AJ164" s="4"/>
      <c r="AK164" s="17"/>
      <c r="AL164" s="14"/>
      <c r="AM164" s="2"/>
    </row>
    <row r="165" spans="1:39" ht="18">
      <c r="A165" s="3"/>
      <c r="B165" s="2"/>
      <c r="C165" s="23"/>
      <c r="D165" s="18"/>
      <c r="E165" s="3"/>
      <c r="F165" s="3"/>
      <c r="G165" s="3"/>
      <c r="H165" s="3"/>
      <c r="I165" s="3"/>
      <c r="J165" s="3"/>
      <c r="K165" s="3"/>
      <c r="L165" s="3"/>
      <c r="M165" s="3"/>
      <c r="N165" s="4"/>
      <c r="O165" s="3"/>
      <c r="P165" s="4"/>
      <c r="Q165" s="8"/>
      <c r="R165" s="8"/>
      <c r="S165" s="2"/>
      <c r="T165" s="2"/>
      <c r="U165" s="5"/>
      <c r="V165" s="21"/>
      <c r="W165" s="3"/>
      <c r="X165" s="3"/>
      <c r="Y165" s="3"/>
      <c r="Z165" s="3"/>
      <c r="AA165" s="3"/>
      <c r="AB165" s="20"/>
      <c r="AC165" s="4"/>
      <c r="AD165" s="4"/>
      <c r="AE165" s="3"/>
      <c r="AF165" s="4"/>
      <c r="AG165" s="4"/>
      <c r="AH165" s="4"/>
      <c r="AI165" s="3"/>
      <c r="AJ165" s="4"/>
      <c r="AK165" s="17"/>
      <c r="AL165" s="14"/>
      <c r="AM165" s="2"/>
    </row>
    <row r="166" spans="1:39" ht="18">
      <c r="A166" s="3"/>
      <c r="B166" s="2"/>
      <c r="C166" s="23"/>
      <c r="D166" s="18"/>
      <c r="E166" s="3"/>
      <c r="F166" s="3"/>
      <c r="G166" s="3"/>
      <c r="H166" s="3"/>
      <c r="I166" s="3"/>
      <c r="J166" s="3"/>
      <c r="K166" s="3"/>
      <c r="L166" s="3"/>
      <c r="M166" s="3"/>
      <c r="N166" s="4"/>
      <c r="O166" s="3"/>
      <c r="P166" s="4"/>
      <c r="Q166" s="8"/>
      <c r="R166" s="8"/>
      <c r="S166" s="2"/>
      <c r="T166" s="2"/>
      <c r="U166" s="5"/>
      <c r="V166" s="21"/>
      <c r="W166" s="3"/>
      <c r="X166" s="3"/>
      <c r="Y166" s="3"/>
      <c r="Z166" s="3"/>
      <c r="AA166" s="3"/>
      <c r="AB166" s="20"/>
      <c r="AC166" s="4"/>
      <c r="AD166" s="4"/>
      <c r="AE166" s="3"/>
      <c r="AF166" s="4"/>
      <c r="AG166" s="4"/>
      <c r="AH166" s="4"/>
      <c r="AI166" s="3"/>
      <c r="AJ166" s="4"/>
      <c r="AK166" s="17"/>
      <c r="AL166" s="14"/>
      <c r="AM166" s="2"/>
    </row>
    <row r="167" spans="1:39" ht="18">
      <c r="A167" s="3"/>
      <c r="B167" s="2"/>
      <c r="C167" s="23"/>
      <c r="D167" s="18"/>
      <c r="E167" s="3"/>
      <c r="F167" s="3"/>
      <c r="G167" s="3"/>
      <c r="H167" s="3"/>
      <c r="I167" s="3"/>
      <c r="J167" s="3"/>
      <c r="K167" s="3"/>
      <c r="L167" s="3"/>
      <c r="M167" s="3"/>
      <c r="N167" s="4"/>
      <c r="O167" s="3"/>
      <c r="P167" s="4"/>
      <c r="Q167" s="8"/>
      <c r="R167" s="8"/>
      <c r="S167" s="2"/>
      <c r="T167" s="2"/>
      <c r="U167" s="5"/>
      <c r="V167" s="21"/>
      <c r="W167" s="3"/>
      <c r="X167" s="3"/>
      <c r="Y167" s="3"/>
      <c r="Z167" s="3"/>
      <c r="AA167" s="3"/>
      <c r="AB167" s="20"/>
      <c r="AC167" s="4"/>
      <c r="AD167" s="4"/>
      <c r="AE167" s="3"/>
      <c r="AF167" s="4"/>
      <c r="AG167" s="4"/>
      <c r="AH167" s="4"/>
      <c r="AI167" s="3"/>
      <c r="AJ167" s="4"/>
      <c r="AK167" s="17"/>
      <c r="AL167" s="14"/>
      <c r="AM167" s="2"/>
    </row>
    <row r="168" spans="1:39" ht="18">
      <c r="A168" s="3"/>
      <c r="B168" s="2"/>
      <c r="C168" s="23"/>
      <c r="D168" s="18"/>
      <c r="E168" s="3"/>
      <c r="F168" s="3"/>
      <c r="G168" s="3"/>
      <c r="H168" s="3"/>
      <c r="I168" s="3"/>
      <c r="J168" s="3"/>
      <c r="K168" s="3"/>
      <c r="L168" s="3"/>
      <c r="M168" s="3"/>
      <c r="N168" s="4"/>
      <c r="O168" s="3"/>
      <c r="P168" s="4"/>
      <c r="Q168" s="8"/>
      <c r="R168" s="8"/>
      <c r="S168" s="2"/>
      <c r="T168" s="2"/>
      <c r="U168" s="5"/>
      <c r="V168" s="21"/>
      <c r="W168" s="3"/>
      <c r="X168" s="3"/>
      <c r="Y168" s="3"/>
      <c r="Z168" s="3"/>
      <c r="AA168" s="3"/>
      <c r="AB168" s="20"/>
      <c r="AC168" s="4"/>
      <c r="AD168" s="4"/>
      <c r="AE168" s="3"/>
      <c r="AF168" s="4"/>
      <c r="AG168" s="4"/>
      <c r="AH168" s="4"/>
      <c r="AI168" s="3"/>
      <c r="AJ168" s="4"/>
      <c r="AK168" s="17"/>
      <c r="AL168" s="14"/>
      <c r="AM168" s="2"/>
    </row>
    <row r="169" spans="1:39" ht="18">
      <c r="A169" s="3"/>
      <c r="B169" s="2"/>
      <c r="C169" s="23"/>
      <c r="D169" s="18"/>
      <c r="E169" s="3"/>
      <c r="F169" s="3"/>
      <c r="G169" s="3"/>
      <c r="H169" s="3"/>
      <c r="I169" s="3"/>
      <c r="J169" s="3"/>
      <c r="K169" s="3"/>
      <c r="L169" s="3"/>
      <c r="M169" s="3"/>
      <c r="N169" s="4"/>
      <c r="O169" s="3"/>
      <c r="P169" s="4"/>
      <c r="Q169" s="8"/>
      <c r="R169" s="8"/>
      <c r="S169" s="2"/>
      <c r="T169" s="2"/>
      <c r="U169" s="5"/>
      <c r="V169" s="21"/>
      <c r="W169" s="3"/>
      <c r="X169" s="3"/>
      <c r="Y169" s="3"/>
      <c r="Z169" s="3"/>
      <c r="AA169" s="3"/>
      <c r="AB169" s="20"/>
      <c r="AC169" s="4"/>
      <c r="AD169" s="4"/>
      <c r="AE169" s="3"/>
      <c r="AF169" s="4"/>
      <c r="AG169" s="4"/>
      <c r="AH169" s="4"/>
      <c r="AI169" s="3"/>
      <c r="AJ169" s="4"/>
      <c r="AK169" s="17"/>
      <c r="AL169" s="14"/>
      <c r="AM169" s="2"/>
    </row>
    <row r="170" spans="1:39" ht="18">
      <c r="A170" s="3"/>
      <c r="B170" s="2"/>
      <c r="C170" s="23"/>
      <c r="D170" s="18"/>
      <c r="E170" s="3"/>
      <c r="F170" s="3"/>
      <c r="G170" s="3"/>
      <c r="H170" s="3"/>
      <c r="I170" s="3"/>
      <c r="J170" s="3"/>
      <c r="K170" s="3"/>
      <c r="L170" s="3"/>
      <c r="M170" s="3"/>
      <c r="N170" s="4"/>
      <c r="O170" s="3"/>
      <c r="P170" s="4"/>
      <c r="Q170" s="8"/>
      <c r="R170" s="8"/>
      <c r="S170" s="2"/>
      <c r="T170" s="2"/>
      <c r="U170" s="5"/>
      <c r="V170" s="21"/>
      <c r="W170" s="3"/>
      <c r="X170" s="3"/>
      <c r="Y170" s="3"/>
      <c r="Z170" s="3"/>
      <c r="AA170" s="3"/>
      <c r="AB170" s="20"/>
      <c r="AC170" s="4"/>
      <c r="AD170" s="4"/>
      <c r="AE170" s="3"/>
      <c r="AF170" s="4"/>
      <c r="AG170" s="4"/>
      <c r="AH170" s="4"/>
      <c r="AI170" s="3"/>
      <c r="AJ170" s="4"/>
      <c r="AK170" s="17"/>
      <c r="AL170" s="14"/>
      <c r="AM170" s="2"/>
    </row>
    <row r="171" spans="1:39" ht="18">
      <c r="A171" s="3"/>
      <c r="B171" s="2"/>
      <c r="C171" s="23"/>
      <c r="D171" s="18"/>
      <c r="E171" s="3"/>
      <c r="F171" s="3"/>
      <c r="G171" s="3"/>
      <c r="H171" s="3"/>
      <c r="I171" s="3"/>
      <c r="J171" s="3"/>
      <c r="K171" s="3"/>
      <c r="L171" s="3"/>
      <c r="M171" s="3"/>
      <c r="N171" s="4"/>
      <c r="O171" s="3"/>
      <c r="P171" s="4"/>
      <c r="Q171" s="8"/>
      <c r="R171" s="8"/>
      <c r="S171" s="2"/>
      <c r="T171" s="2"/>
      <c r="U171" s="5"/>
      <c r="V171" s="21"/>
      <c r="W171" s="3"/>
      <c r="X171" s="3"/>
      <c r="Y171" s="3"/>
      <c r="Z171" s="3"/>
      <c r="AA171" s="3"/>
      <c r="AB171" s="20"/>
      <c r="AC171" s="4"/>
      <c r="AD171" s="4"/>
      <c r="AE171" s="3"/>
      <c r="AF171" s="4"/>
      <c r="AG171" s="4"/>
      <c r="AH171" s="4"/>
      <c r="AI171" s="3"/>
      <c r="AJ171" s="4"/>
      <c r="AK171" s="17"/>
      <c r="AL171" s="14"/>
      <c r="AM171" s="2"/>
    </row>
    <row r="172" spans="1:39" ht="18">
      <c r="A172" s="3"/>
      <c r="B172" s="2"/>
      <c r="C172" s="23"/>
      <c r="D172" s="18"/>
      <c r="E172" s="3"/>
      <c r="F172" s="3"/>
      <c r="G172" s="3"/>
      <c r="H172" s="3"/>
      <c r="I172" s="3"/>
      <c r="J172" s="3"/>
      <c r="K172" s="3"/>
      <c r="L172" s="3"/>
      <c r="M172" s="3"/>
      <c r="N172" s="4"/>
      <c r="O172" s="3"/>
      <c r="P172" s="4"/>
      <c r="Q172" s="8"/>
      <c r="R172" s="8"/>
      <c r="S172" s="2"/>
      <c r="T172" s="2"/>
      <c r="U172" s="5"/>
      <c r="V172" s="21"/>
      <c r="W172" s="3"/>
      <c r="X172" s="3"/>
      <c r="Y172" s="3"/>
      <c r="Z172" s="3"/>
      <c r="AA172" s="3"/>
      <c r="AB172" s="20"/>
      <c r="AC172" s="4"/>
      <c r="AD172" s="4"/>
      <c r="AE172" s="3"/>
      <c r="AF172" s="4"/>
      <c r="AG172" s="4"/>
      <c r="AH172" s="4"/>
      <c r="AI172" s="3"/>
      <c r="AJ172" s="4"/>
      <c r="AK172" s="17"/>
      <c r="AL172" s="14"/>
      <c r="AM172" s="2"/>
    </row>
    <row r="173" spans="1:39" ht="18">
      <c r="A173" s="3"/>
      <c r="B173" s="2"/>
      <c r="C173" s="23"/>
      <c r="D173" s="18"/>
      <c r="E173" s="3"/>
      <c r="F173" s="3"/>
      <c r="G173" s="3"/>
      <c r="H173" s="3"/>
      <c r="I173" s="3"/>
      <c r="J173" s="3"/>
      <c r="K173" s="3"/>
      <c r="L173" s="3"/>
      <c r="M173" s="3"/>
      <c r="N173" s="4"/>
      <c r="O173" s="3"/>
      <c r="P173" s="4"/>
      <c r="Q173" s="8"/>
      <c r="R173" s="8"/>
      <c r="S173" s="2"/>
      <c r="T173" s="2"/>
      <c r="U173" s="5"/>
      <c r="V173" s="21"/>
      <c r="W173" s="3"/>
      <c r="X173" s="3"/>
      <c r="Y173" s="3"/>
      <c r="Z173" s="3"/>
      <c r="AA173" s="3"/>
      <c r="AB173" s="20"/>
      <c r="AC173" s="4"/>
      <c r="AD173" s="4"/>
      <c r="AE173" s="3"/>
      <c r="AF173" s="4"/>
      <c r="AG173" s="4"/>
      <c r="AH173" s="4"/>
      <c r="AI173" s="3"/>
      <c r="AJ173" s="4"/>
      <c r="AK173" s="17"/>
      <c r="AL173" s="14"/>
      <c r="AM173" s="2"/>
    </row>
    <row r="174" spans="1:39" ht="18">
      <c r="A174" s="3"/>
      <c r="B174" s="2"/>
      <c r="C174" s="23"/>
      <c r="D174" s="18"/>
      <c r="E174" s="3"/>
      <c r="F174" s="3"/>
      <c r="G174" s="3"/>
      <c r="H174" s="3"/>
      <c r="I174" s="3"/>
      <c r="J174" s="3"/>
      <c r="K174" s="3"/>
      <c r="L174" s="3"/>
      <c r="M174" s="3"/>
      <c r="N174" s="4"/>
      <c r="O174" s="3"/>
      <c r="P174" s="4"/>
      <c r="Q174" s="8"/>
      <c r="R174" s="8"/>
      <c r="S174" s="2"/>
      <c r="T174" s="2"/>
      <c r="U174" s="5"/>
      <c r="V174" s="21"/>
      <c r="W174" s="3"/>
      <c r="X174" s="3"/>
      <c r="Y174" s="3"/>
      <c r="Z174" s="3"/>
      <c r="AA174" s="3"/>
      <c r="AB174" s="20"/>
      <c r="AC174" s="4"/>
      <c r="AD174" s="4"/>
      <c r="AE174" s="3"/>
      <c r="AF174" s="4"/>
      <c r="AG174" s="4"/>
      <c r="AH174" s="4"/>
      <c r="AI174" s="3"/>
      <c r="AJ174" s="4"/>
      <c r="AK174" s="17"/>
      <c r="AL174" s="14"/>
      <c r="AM174" s="2"/>
    </row>
    <row r="175" spans="1:39" ht="18">
      <c r="A175" s="3"/>
      <c r="B175" s="2"/>
      <c r="C175" s="23"/>
      <c r="D175" s="18"/>
      <c r="E175" s="3"/>
      <c r="F175" s="3"/>
      <c r="G175" s="3"/>
      <c r="H175" s="3"/>
      <c r="I175" s="3"/>
      <c r="J175" s="3"/>
      <c r="K175" s="3"/>
      <c r="L175" s="3"/>
      <c r="M175" s="3"/>
      <c r="N175" s="4"/>
      <c r="O175" s="3"/>
      <c r="P175" s="4"/>
      <c r="Q175" s="8"/>
      <c r="R175" s="8"/>
      <c r="S175" s="2"/>
      <c r="T175" s="2"/>
      <c r="U175" s="5"/>
      <c r="V175" s="21"/>
      <c r="W175" s="3"/>
      <c r="X175" s="3"/>
      <c r="Y175" s="3"/>
      <c r="Z175" s="3"/>
      <c r="AA175" s="3"/>
      <c r="AB175" s="20"/>
      <c r="AC175" s="4"/>
      <c r="AD175" s="4"/>
      <c r="AE175" s="3"/>
      <c r="AF175" s="4"/>
      <c r="AG175" s="4"/>
      <c r="AH175" s="4"/>
      <c r="AI175" s="3"/>
      <c r="AJ175" s="4"/>
      <c r="AK175" s="17"/>
      <c r="AL175" s="14"/>
      <c r="AM175" s="2"/>
    </row>
    <row r="176" spans="1:39" ht="18">
      <c r="A176" s="3"/>
      <c r="B176" s="2"/>
      <c r="C176" s="23"/>
      <c r="D176" s="18"/>
      <c r="E176" s="3"/>
      <c r="F176" s="3"/>
      <c r="G176" s="3"/>
      <c r="H176" s="3"/>
      <c r="I176" s="3"/>
      <c r="J176" s="3"/>
      <c r="K176" s="3"/>
      <c r="L176" s="3"/>
      <c r="M176" s="3"/>
      <c r="N176" s="4"/>
      <c r="O176" s="3"/>
      <c r="P176" s="4"/>
      <c r="Q176" s="8"/>
      <c r="R176" s="8"/>
      <c r="S176" s="2"/>
      <c r="T176" s="2"/>
      <c r="U176" s="5"/>
      <c r="V176" s="21"/>
      <c r="W176" s="3"/>
      <c r="X176" s="3"/>
      <c r="Y176" s="3"/>
      <c r="Z176" s="3"/>
      <c r="AA176" s="3"/>
      <c r="AB176" s="20"/>
      <c r="AC176" s="4"/>
      <c r="AD176" s="4"/>
      <c r="AE176" s="3"/>
      <c r="AF176" s="4"/>
      <c r="AG176" s="4"/>
      <c r="AH176" s="4"/>
      <c r="AI176" s="3"/>
      <c r="AJ176" s="4"/>
      <c r="AK176" s="17"/>
      <c r="AL176" s="14"/>
      <c r="AM176" s="2"/>
    </row>
    <row r="177" spans="1:39" ht="18">
      <c r="A177" s="3"/>
      <c r="B177" s="2"/>
      <c r="C177" s="23"/>
      <c r="D177" s="18"/>
      <c r="E177" s="3"/>
      <c r="F177" s="3"/>
      <c r="G177" s="3"/>
      <c r="H177" s="3"/>
      <c r="I177" s="3"/>
      <c r="J177" s="3"/>
      <c r="K177" s="3"/>
      <c r="L177" s="3"/>
      <c r="M177" s="3"/>
      <c r="N177" s="4"/>
      <c r="O177" s="3"/>
      <c r="P177" s="4"/>
      <c r="Q177" s="8"/>
      <c r="R177" s="8"/>
      <c r="S177" s="2"/>
      <c r="T177" s="2"/>
      <c r="U177" s="5"/>
      <c r="V177" s="21"/>
      <c r="W177" s="3"/>
      <c r="X177" s="3"/>
      <c r="Y177" s="3"/>
      <c r="Z177" s="3"/>
      <c r="AA177" s="3"/>
      <c r="AB177" s="20"/>
      <c r="AC177" s="4"/>
      <c r="AD177" s="4"/>
      <c r="AE177" s="3"/>
      <c r="AF177" s="4"/>
      <c r="AG177" s="4"/>
      <c r="AH177" s="4"/>
      <c r="AI177" s="3"/>
      <c r="AJ177" s="4"/>
      <c r="AK177" s="17"/>
      <c r="AL177" s="14"/>
      <c r="AM177" s="2"/>
    </row>
    <row r="178" spans="1:39" ht="18">
      <c r="A178" s="3"/>
      <c r="B178" s="2"/>
      <c r="C178" s="23"/>
      <c r="D178" s="18"/>
      <c r="E178" s="3"/>
      <c r="F178" s="3"/>
      <c r="G178" s="3"/>
      <c r="H178" s="3"/>
      <c r="I178" s="3"/>
      <c r="J178" s="3"/>
      <c r="K178" s="3"/>
      <c r="L178" s="3"/>
      <c r="M178" s="3"/>
      <c r="N178" s="4"/>
      <c r="O178" s="3"/>
      <c r="P178" s="4"/>
      <c r="Q178" s="8"/>
      <c r="R178" s="8"/>
      <c r="S178" s="2"/>
      <c r="T178" s="2"/>
      <c r="U178" s="5"/>
      <c r="V178" s="21"/>
      <c r="W178" s="3"/>
      <c r="X178" s="3"/>
      <c r="Y178" s="3"/>
      <c r="Z178" s="3"/>
      <c r="AA178" s="3"/>
      <c r="AB178" s="20"/>
      <c r="AC178" s="4"/>
      <c r="AD178" s="4"/>
      <c r="AE178" s="3"/>
      <c r="AF178" s="4"/>
      <c r="AG178" s="4"/>
      <c r="AH178" s="4"/>
      <c r="AI178" s="3"/>
      <c r="AJ178" s="4"/>
      <c r="AK178" s="17"/>
      <c r="AL178" s="14"/>
      <c r="AM178" s="2"/>
    </row>
    <row r="179" spans="1:39" ht="18">
      <c r="A179" s="3"/>
      <c r="B179" s="2"/>
      <c r="C179" s="23"/>
      <c r="D179" s="18"/>
      <c r="E179" s="3"/>
      <c r="F179" s="3"/>
      <c r="G179" s="3"/>
      <c r="H179" s="3"/>
      <c r="I179" s="3"/>
      <c r="J179" s="3"/>
      <c r="K179" s="3"/>
      <c r="L179" s="3"/>
      <c r="M179" s="3"/>
      <c r="N179" s="4"/>
      <c r="O179" s="3"/>
      <c r="P179" s="4"/>
      <c r="Q179" s="8"/>
      <c r="R179" s="8"/>
      <c r="S179" s="2"/>
      <c r="T179" s="2"/>
      <c r="U179" s="5"/>
      <c r="V179" s="21"/>
      <c r="W179" s="3"/>
      <c r="X179" s="3"/>
      <c r="Y179" s="3"/>
      <c r="Z179" s="3"/>
      <c r="AA179" s="3"/>
      <c r="AB179" s="20"/>
      <c r="AC179" s="4"/>
      <c r="AD179" s="4"/>
      <c r="AE179" s="3"/>
      <c r="AF179" s="4"/>
      <c r="AG179" s="4"/>
      <c r="AH179" s="4"/>
      <c r="AI179" s="3"/>
      <c r="AJ179" s="4"/>
      <c r="AK179" s="17"/>
      <c r="AL179" s="14"/>
      <c r="AM179" s="2"/>
    </row>
    <row r="180" spans="1:39" ht="18">
      <c r="A180" s="3"/>
      <c r="B180" s="2"/>
      <c r="C180" s="23"/>
      <c r="D180" s="18"/>
      <c r="E180" s="3"/>
      <c r="F180" s="3"/>
      <c r="G180" s="3"/>
      <c r="H180" s="3"/>
      <c r="I180" s="3"/>
      <c r="J180" s="3"/>
      <c r="K180" s="3"/>
      <c r="L180" s="3"/>
      <c r="M180" s="3"/>
      <c r="N180" s="4"/>
      <c r="O180" s="3"/>
      <c r="P180" s="4"/>
      <c r="Q180" s="8"/>
      <c r="R180" s="8"/>
      <c r="S180" s="2"/>
      <c r="T180" s="2"/>
      <c r="U180" s="5"/>
      <c r="V180" s="21"/>
      <c r="W180" s="3"/>
      <c r="X180" s="3"/>
      <c r="Y180" s="3"/>
      <c r="Z180" s="3"/>
      <c r="AA180" s="3"/>
      <c r="AB180" s="20"/>
      <c r="AC180" s="4"/>
      <c r="AD180" s="4"/>
      <c r="AE180" s="3"/>
      <c r="AF180" s="4"/>
      <c r="AG180" s="4"/>
      <c r="AH180" s="4"/>
      <c r="AI180" s="3"/>
      <c r="AJ180" s="4"/>
      <c r="AK180" s="17"/>
      <c r="AL180" s="14"/>
      <c r="AM180" s="2"/>
    </row>
    <row r="181" spans="1:39" ht="18">
      <c r="A181" s="3"/>
      <c r="B181" s="2"/>
      <c r="C181" s="23"/>
      <c r="D181" s="18"/>
      <c r="E181" s="3"/>
      <c r="F181" s="3"/>
      <c r="G181" s="3"/>
      <c r="H181" s="3"/>
      <c r="I181" s="3"/>
      <c r="J181" s="3"/>
      <c r="K181" s="3"/>
      <c r="L181" s="3"/>
      <c r="M181" s="3"/>
      <c r="N181" s="4"/>
      <c r="O181" s="3"/>
      <c r="P181" s="4"/>
      <c r="Q181" s="8"/>
      <c r="R181" s="8"/>
      <c r="S181" s="2"/>
      <c r="T181" s="2"/>
      <c r="U181" s="5"/>
      <c r="V181" s="21"/>
      <c r="W181" s="3"/>
      <c r="X181" s="3"/>
      <c r="Y181" s="3"/>
      <c r="Z181" s="3"/>
      <c r="AA181" s="3"/>
      <c r="AB181" s="20"/>
      <c r="AC181" s="4"/>
      <c r="AD181" s="4"/>
      <c r="AE181" s="3"/>
      <c r="AF181" s="4"/>
      <c r="AG181" s="4"/>
      <c r="AH181" s="4"/>
      <c r="AI181" s="3"/>
      <c r="AJ181" s="4"/>
      <c r="AK181" s="17"/>
      <c r="AL181" s="14"/>
      <c r="AM181" s="2"/>
    </row>
    <row r="182" spans="1:39" ht="18">
      <c r="A182" s="3"/>
      <c r="B182" s="2"/>
      <c r="C182" s="23"/>
      <c r="D182" s="18"/>
      <c r="E182" s="3"/>
      <c r="F182" s="3"/>
      <c r="G182" s="3"/>
      <c r="H182" s="3"/>
      <c r="I182" s="3"/>
      <c r="J182" s="3"/>
      <c r="K182" s="3"/>
      <c r="L182" s="3"/>
      <c r="M182" s="3"/>
      <c r="N182" s="4"/>
      <c r="O182" s="3"/>
      <c r="P182" s="4"/>
      <c r="Q182" s="8"/>
      <c r="R182" s="8"/>
      <c r="S182" s="2"/>
      <c r="T182" s="2"/>
      <c r="U182" s="5"/>
      <c r="V182" s="21"/>
      <c r="W182" s="3"/>
      <c r="X182" s="3"/>
      <c r="Y182" s="3"/>
      <c r="Z182" s="3"/>
      <c r="AA182" s="3"/>
      <c r="AB182" s="20"/>
      <c r="AC182" s="4"/>
      <c r="AD182" s="4"/>
      <c r="AE182" s="3"/>
      <c r="AF182" s="4"/>
      <c r="AG182" s="4"/>
      <c r="AH182" s="4"/>
      <c r="AI182" s="3"/>
      <c r="AJ182" s="4"/>
      <c r="AK182" s="17"/>
      <c r="AL182" s="14"/>
      <c r="AM182" s="2"/>
    </row>
    <row r="183" spans="1:39" ht="18">
      <c r="A183" s="3"/>
      <c r="B183" s="2"/>
      <c r="C183" s="23"/>
      <c r="D183" s="18"/>
      <c r="E183" s="3"/>
      <c r="F183" s="3"/>
      <c r="G183" s="3"/>
      <c r="H183" s="3"/>
      <c r="I183" s="3"/>
      <c r="J183" s="3"/>
      <c r="K183" s="3"/>
      <c r="L183" s="3"/>
      <c r="M183" s="3"/>
      <c r="N183" s="4"/>
      <c r="O183" s="3"/>
      <c r="P183" s="4"/>
      <c r="Q183" s="8"/>
      <c r="R183" s="8"/>
      <c r="S183" s="2"/>
      <c r="T183" s="2"/>
      <c r="U183" s="5"/>
      <c r="V183" s="21"/>
      <c r="W183" s="3"/>
      <c r="X183" s="3"/>
      <c r="Y183" s="3"/>
      <c r="Z183" s="3"/>
      <c r="AA183" s="3"/>
      <c r="AB183" s="20"/>
      <c r="AC183" s="4"/>
      <c r="AD183" s="4"/>
      <c r="AE183" s="3"/>
      <c r="AF183" s="4"/>
      <c r="AG183" s="4"/>
      <c r="AH183" s="4"/>
      <c r="AI183" s="3"/>
      <c r="AJ183" s="4"/>
      <c r="AK183" s="17"/>
      <c r="AL183" s="14"/>
      <c r="AM183" s="2"/>
    </row>
    <row r="184" spans="1:39" ht="18">
      <c r="A184" s="3"/>
      <c r="B184" s="2"/>
      <c r="C184" s="23"/>
      <c r="D184" s="18"/>
      <c r="E184" s="3"/>
      <c r="F184" s="3"/>
      <c r="G184" s="3"/>
      <c r="H184" s="3"/>
      <c r="I184" s="3"/>
      <c r="J184" s="3"/>
      <c r="K184" s="3"/>
      <c r="L184" s="3"/>
      <c r="M184" s="3"/>
      <c r="N184" s="4"/>
      <c r="O184" s="3"/>
      <c r="P184" s="4"/>
      <c r="Q184" s="8"/>
      <c r="R184" s="8"/>
      <c r="S184" s="2"/>
      <c r="T184" s="2"/>
      <c r="U184" s="5"/>
      <c r="V184" s="21"/>
      <c r="W184" s="3"/>
      <c r="X184" s="3"/>
      <c r="Y184" s="3"/>
      <c r="Z184" s="3"/>
      <c r="AA184" s="3"/>
      <c r="AB184" s="20"/>
      <c r="AC184" s="4"/>
      <c r="AD184" s="4"/>
      <c r="AE184" s="3"/>
      <c r="AF184" s="4"/>
      <c r="AG184" s="4"/>
      <c r="AH184" s="4"/>
      <c r="AI184" s="3"/>
      <c r="AJ184" s="4"/>
      <c r="AK184" s="17"/>
      <c r="AL184" s="14"/>
      <c r="AM184" s="2"/>
    </row>
    <row r="185" spans="1:39" ht="18">
      <c r="A185" s="3"/>
      <c r="B185" s="2"/>
      <c r="C185" s="23"/>
      <c r="D185" s="18"/>
      <c r="E185" s="3"/>
      <c r="F185" s="3"/>
      <c r="G185" s="3"/>
      <c r="H185" s="3"/>
      <c r="I185" s="3"/>
      <c r="J185" s="3"/>
      <c r="K185" s="3"/>
      <c r="L185" s="3"/>
      <c r="M185" s="3"/>
      <c r="N185" s="4"/>
      <c r="O185" s="3"/>
      <c r="P185" s="4"/>
      <c r="Q185" s="8"/>
      <c r="R185" s="8"/>
      <c r="S185" s="2"/>
      <c r="T185" s="2"/>
      <c r="U185" s="5"/>
      <c r="V185" s="21"/>
      <c r="W185" s="3"/>
      <c r="X185" s="3"/>
      <c r="Y185" s="3"/>
      <c r="Z185" s="3"/>
      <c r="AA185" s="3"/>
      <c r="AB185" s="20"/>
      <c r="AC185" s="4"/>
      <c r="AD185" s="4"/>
      <c r="AE185" s="3"/>
      <c r="AF185" s="4"/>
      <c r="AG185" s="4"/>
      <c r="AH185" s="4"/>
      <c r="AI185" s="3"/>
      <c r="AJ185" s="4"/>
      <c r="AK185" s="17"/>
      <c r="AL185" s="14"/>
      <c r="AM185" s="2"/>
    </row>
    <row r="186" spans="1:39" ht="18">
      <c r="A186" s="3"/>
      <c r="B186" s="2"/>
      <c r="C186" s="23"/>
      <c r="D186" s="18"/>
      <c r="E186" s="3"/>
      <c r="F186" s="3"/>
      <c r="G186" s="3"/>
      <c r="H186" s="3"/>
      <c r="I186" s="3"/>
      <c r="J186" s="3"/>
      <c r="K186" s="3"/>
      <c r="L186" s="3"/>
      <c r="M186" s="3"/>
      <c r="N186" s="4"/>
      <c r="O186" s="3"/>
      <c r="P186" s="4"/>
      <c r="Q186" s="8"/>
      <c r="R186" s="8"/>
      <c r="S186" s="2"/>
      <c r="T186" s="2"/>
      <c r="U186" s="5"/>
      <c r="V186" s="21"/>
      <c r="W186" s="3"/>
      <c r="X186" s="3"/>
      <c r="Y186" s="3"/>
      <c r="Z186" s="3"/>
      <c r="AA186" s="3"/>
      <c r="AB186" s="20"/>
      <c r="AC186" s="4"/>
      <c r="AD186" s="4"/>
      <c r="AE186" s="3"/>
      <c r="AF186" s="4"/>
      <c r="AG186" s="4"/>
      <c r="AH186" s="4"/>
      <c r="AI186" s="3"/>
      <c r="AJ186" s="4"/>
      <c r="AK186" s="17"/>
      <c r="AL186" s="14"/>
      <c r="AM186" s="2"/>
    </row>
    <row r="187" spans="1:39" ht="18">
      <c r="A187" s="3"/>
      <c r="B187" s="2"/>
      <c r="C187" s="23"/>
      <c r="D187" s="18"/>
      <c r="E187" s="3"/>
      <c r="F187" s="3"/>
      <c r="G187" s="3"/>
      <c r="H187" s="3"/>
      <c r="I187" s="3"/>
      <c r="J187" s="3"/>
      <c r="K187" s="3"/>
      <c r="L187" s="3"/>
      <c r="M187" s="3"/>
      <c r="N187" s="4"/>
      <c r="O187" s="3"/>
      <c r="P187" s="4"/>
      <c r="Q187" s="8"/>
      <c r="R187" s="8"/>
      <c r="S187" s="2"/>
      <c r="T187" s="2"/>
      <c r="U187" s="5"/>
      <c r="V187" s="21"/>
      <c r="W187" s="3"/>
      <c r="X187" s="3"/>
      <c r="Y187" s="3"/>
      <c r="Z187" s="3"/>
      <c r="AA187" s="3"/>
      <c r="AB187" s="20"/>
      <c r="AC187" s="4"/>
      <c r="AD187" s="4"/>
      <c r="AE187" s="3"/>
      <c r="AF187" s="4"/>
      <c r="AG187" s="4"/>
      <c r="AH187" s="4"/>
      <c r="AI187" s="3"/>
      <c r="AJ187" s="4"/>
      <c r="AK187" s="17"/>
      <c r="AL187" s="14"/>
      <c r="AM187" s="2"/>
    </row>
    <row r="188" spans="1:39" ht="18">
      <c r="A188" s="3"/>
      <c r="B188" s="2"/>
      <c r="C188" s="23"/>
      <c r="D188" s="18"/>
      <c r="E188" s="3"/>
      <c r="F188" s="3"/>
      <c r="G188" s="3"/>
      <c r="H188" s="3"/>
      <c r="I188" s="3"/>
      <c r="J188" s="3"/>
      <c r="K188" s="3"/>
      <c r="L188" s="3"/>
      <c r="M188" s="3"/>
      <c r="N188" s="4"/>
      <c r="O188" s="3"/>
      <c r="P188" s="4"/>
      <c r="Q188" s="8"/>
      <c r="R188" s="8"/>
      <c r="S188" s="2"/>
      <c r="T188" s="2"/>
      <c r="U188" s="5"/>
      <c r="V188" s="21"/>
      <c r="W188" s="3"/>
      <c r="X188" s="3"/>
      <c r="Y188" s="3"/>
      <c r="Z188" s="3"/>
      <c r="AA188" s="3"/>
      <c r="AB188" s="20"/>
      <c r="AC188" s="4"/>
      <c r="AD188" s="4"/>
      <c r="AE188" s="3"/>
      <c r="AF188" s="4"/>
      <c r="AG188" s="4"/>
      <c r="AH188" s="4"/>
      <c r="AI188" s="3"/>
      <c r="AJ188" s="4"/>
      <c r="AK188" s="17"/>
      <c r="AL188" s="14"/>
      <c r="AM188" s="2"/>
    </row>
    <row r="189" spans="1:39" ht="18">
      <c r="A189" s="3"/>
      <c r="B189" s="2"/>
      <c r="C189" s="23"/>
      <c r="D189" s="18"/>
      <c r="E189" s="3"/>
      <c r="F189" s="3"/>
      <c r="G189" s="3"/>
      <c r="H189" s="3"/>
      <c r="I189" s="3"/>
      <c r="J189" s="3"/>
      <c r="K189" s="3"/>
      <c r="L189" s="3"/>
      <c r="M189" s="3"/>
      <c r="N189" s="4"/>
      <c r="O189" s="3"/>
      <c r="P189" s="4"/>
      <c r="Q189" s="8"/>
      <c r="R189" s="8"/>
      <c r="S189" s="2"/>
      <c r="T189" s="2"/>
      <c r="U189" s="5"/>
      <c r="V189" s="21"/>
      <c r="W189" s="3"/>
      <c r="X189" s="3"/>
      <c r="Y189" s="3"/>
      <c r="Z189" s="3"/>
      <c r="AA189" s="3"/>
      <c r="AB189" s="20"/>
      <c r="AC189" s="4"/>
      <c r="AD189" s="4"/>
      <c r="AE189" s="3"/>
      <c r="AF189" s="4"/>
      <c r="AG189" s="4"/>
      <c r="AH189" s="4"/>
      <c r="AI189" s="3"/>
      <c r="AJ189" s="4"/>
      <c r="AK189" s="17"/>
      <c r="AL189" s="14"/>
      <c r="AM189" s="2"/>
    </row>
    <row r="190" spans="1:39" ht="18">
      <c r="A190" s="3"/>
      <c r="B190" s="2"/>
      <c r="C190" s="23"/>
      <c r="D190" s="18"/>
      <c r="E190" s="3"/>
      <c r="F190" s="3"/>
      <c r="G190" s="3"/>
      <c r="H190" s="3"/>
      <c r="I190" s="3"/>
      <c r="J190" s="3"/>
      <c r="K190" s="3"/>
      <c r="L190" s="3"/>
      <c r="M190" s="3"/>
      <c r="N190" s="4"/>
      <c r="O190" s="3"/>
      <c r="P190" s="4"/>
      <c r="Q190" s="8"/>
      <c r="R190" s="8"/>
      <c r="S190" s="2"/>
      <c r="T190" s="2"/>
      <c r="U190" s="5"/>
      <c r="V190" s="21"/>
      <c r="W190" s="3"/>
      <c r="X190" s="3"/>
      <c r="Y190" s="3"/>
      <c r="Z190" s="3"/>
      <c r="AA190" s="3"/>
      <c r="AB190" s="20"/>
      <c r="AC190" s="4"/>
      <c r="AD190" s="4"/>
      <c r="AE190" s="3"/>
      <c r="AF190" s="4"/>
      <c r="AG190" s="4"/>
      <c r="AH190" s="4"/>
      <c r="AI190" s="3"/>
      <c r="AJ190" s="4"/>
      <c r="AK190" s="17"/>
      <c r="AL190" s="14"/>
      <c r="AM190" s="2"/>
    </row>
    <row r="191" spans="1:39" ht="18">
      <c r="A191" s="3"/>
      <c r="B191" s="2"/>
      <c r="C191" s="23"/>
      <c r="D191" s="18"/>
      <c r="E191" s="3"/>
      <c r="F191" s="3"/>
      <c r="G191" s="3"/>
      <c r="H191" s="3"/>
      <c r="I191" s="3"/>
      <c r="J191" s="3"/>
      <c r="K191" s="3"/>
      <c r="L191" s="3"/>
      <c r="M191" s="3"/>
      <c r="N191" s="4"/>
      <c r="O191" s="3"/>
      <c r="P191" s="4"/>
      <c r="Q191" s="8"/>
      <c r="R191" s="8"/>
      <c r="S191" s="2"/>
      <c r="T191" s="2"/>
      <c r="U191" s="5"/>
      <c r="V191" s="21"/>
      <c r="W191" s="3"/>
      <c r="X191" s="3"/>
      <c r="Y191" s="3"/>
      <c r="Z191" s="3"/>
      <c r="AA191" s="3"/>
      <c r="AB191" s="20"/>
      <c r="AC191" s="4"/>
      <c r="AD191" s="4"/>
      <c r="AE191" s="3"/>
      <c r="AF191" s="4"/>
      <c r="AG191" s="4"/>
      <c r="AH191" s="4"/>
      <c r="AI191" s="3"/>
      <c r="AJ191" s="4"/>
      <c r="AK191" s="17"/>
      <c r="AL191" s="14"/>
      <c r="AM191" s="2"/>
    </row>
    <row r="192" spans="1:39" ht="18">
      <c r="A192" s="3"/>
      <c r="B192" s="2"/>
      <c r="C192" s="23"/>
      <c r="D192" s="18"/>
      <c r="E192" s="3"/>
      <c r="F192" s="3"/>
      <c r="G192" s="3"/>
      <c r="H192" s="3"/>
      <c r="I192" s="3"/>
      <c r="J192" s="3"/>
      <c r="K192" s="3"/>
      <c r="L192" s="3"/>
      <c r="M192" s="3"/>
      <c r="N192" s="4"/>
      <c r="O192" s="3"/>
      <c r="P192" s="4"/>
      <c r="Q192" s="8"/>
      <c r="R192" s="8"/>
      <c r="S192" s="2"/>
      <c r="T192" s="2"/>
      <c r="U192" s="5"/>
      <c r="V192" s="21"/>
      <c r="W192" s="3"/>
      <c r="X192" s="3"/>
      <c r="Y192" s="3"/>
      <c r="Z192" s="3"/>
      <c r="AA192" s="3"/>
      <c r="AB192" s="20"/>
      <c r="AC192" s="4"/>
      <c r="AD192" s="4"/>
      <c r="AE192" s="3"/>
      <c r="AF192" s="4"/>
      <c r="AG192" s="4"/>
      <c r="AH192" s="4"/>
      <c r="AI192" s="3"/>
      <c r="AJ192" s="4"/>
      <c r="AK192" s="17"/>
      <c r="AL192" s="14"/>
      <c r="AM192" s="2"/>
    </row>
    <row r="193" spans="1:39" ht="18">
      <c r="A193" s="3"/>
      <c r="B193" s="2"/>
      <c r="C193" s="23"/>
      <c r="D193" s="18"/>
      <c r="E193" s="3"/>
      <c r="F193" s="3"/>
      <c r="G193" s="3"/>
      <c r="H193" s="3"/>
      <c r="I193" s="3"/>
      <c r="J193" s="3"/>
      <c r="K193" s="3"/>
      <c r="L193" s="3"/>
      <c r="M193" s="3"/>
      <c r="N193" s="4"/>
      <c r="O193" s="3"/>
      <c r="P193" s="4"/>
      <c r="Q193" s="8"/>
      <c r="R193" s="8"/>
      <c r="S193" s="2"/>
      <c r="T193" s="2"/>
      <c r="U193" s="5"/>
      <c r="V193" s="21"/>
      <c r="W193" s="3"/>
      <c r="X193" s="3"/>
      <c r="Y193" s="3"/>
      <c r="Z193" s="3"/>
      <c r="AA193" s="3"/>
      <c r="AB193" s="20"/>
      <c r="AC193" s="4"/>
      <c r="AD193" s="4"/>
      <c r="AE193" s="3"/>
      <c r="AF193" s="4"/>
      <c r="AG193" s="4"/>
      <c r="AH193" s="4"/>
      <c r="AI193" s="3"/>
      <c r="AJ193" s="4"/>
      <c r="AK193" s="17"/>
      <c r="AL193" s="14"/>
      <c r="AM193" s="2"/>
    </row>
    <row r="194" spans="1:39" ht="18">
      <c r="A194" s="3"/>
      <c r="B194" s="2"/>
      <c r="C194" s="23"/>
      <c r="D194" s="18"/>
      <c r="E194" s="3"/>
      <c r="F194" s="3"/>
      <c r="G194" s="3"/>
      <c r="H194" s="3"/>
      <c r="I194" s="3"/>
      <c r="J194" s="3"/>
      <c r="K194" s="3"/>
      <c r="L194" s="3"/>
      <c r="M194" s="3"/>
      <c r="N194" s="4"/>
      <c r="O194" s="3"/>
      <c r="P194" s="4"/>
      <c r="Q194" s="8"/>
      <c r="R194" s="8"/>
      <c r="S194" s="2"/>
      <c r="T194" s="2"/>
      <c r="U194" s="5"/>
      <c r="V194" s="21"/>
      <c r="W194" s="3"/>
      <c r="X194" s="3"/>
      <c r="Y194" s="3"/>
      <c r="Z194" s="3"/>
      <c r="AA194" s="3"/>
      <c r="AB194" s="20"/>
      <c r="AC194" s="4"/>
      <c r="AD194" s="4"/>
      <c r="AE194" s="3"/>
      <c r="AF194" s="4"/>
      <c r="AG194" s="4"/>
      <c r="AH194" s="4"/>
      <c r="AI194" s="3"/>
      <c r="AJ194" s="4"/>
      <c r="AK194" s="17"/>
      <c r="AL194" s="14"/>
      <c r="AM194" s="2"/>
    </row>
    <row r="195" spans="1:39" ht="18">
      <c r="A195" s="3"/>
      <c r="B195" s="2"/>
      <c r="C195" s="23"/>
      <c r="D195" s="18"/>
      <c r="E195" s="3"/>
      <c r="F195" s="3"/>
      <c r="G195" s="3"/>
      <c r="H195" s="3"/>
      <c r="I195" s="3"/>
      <c r="J195" s="3"/>
      <c r="K195" s="3"/>
      <c r="L195" s="3"/>
      <c r="M195" s="3"/>
      <c r="N195" s="4"/>
      <c r="O195" s="3"/>
      <c r="P195" s="4"/>
      <c r="Q195" s="8"/>
      <c r="R195" s="8"/>
      <c r="S195" s="2"/>
      <c r="T195" s="2"/>
      <c r="U195" s="5"/>
      <c r="V195" s="21"/>
      <c r="W195" s="3"/>
      <c r="X195" s="3"/>
      <c r="Y195" s="3"/>
      <c r="Z195" s="3"/>
      <c r="AA195" s="3"/>
      <c r="AB195" s="20"/>
      <c r="AC195" s="4"/>
      <c r="AD195" s="4"/>
      <c r="AE195" s="3"/>
      <c r="AF195" s="4"/>
      <c r="AG195" s="4"/>
      <c r="AH195" s="4"/>
      <c r="AI195" s="3"/>
      <c r="AJ195" s="4"/>
      <c r="AK195" s="17"/>
      <c r="AL195" s="14"/>
      <c r="AM195" s="2"/>
    </row>
    <row r="196" spans="1:39" ht="18">
      <c r="A196" s="3"/>
      <c r="B196" s="2"/>
      <c r="C196" s="23"/>
      <c r="D196" s="18"/>
      <c r="E196" s="3"/>
      <c r="F196" s="3"/>
      <c r="G196" s="3"/>
      <c r="H196" s="3"/>
      <c r="I196" s="3"/>
      <c r="J196" s="3"/>
      <c r="K196" s="3"/>
      <c r="L196" s="3"/>
      <c r="M196" s="3"/>
      <c r="N196" s="4"/>
      <c r="O196" s="3"/>
      <c r="P196" s="4"/>
      <c r="Q196" s="8"/>
      <c r="R196" s="8"/>
      <c r="S196" s="2"/>
      <c r="T196" s="2"/>
      <c r="U196" s="5"/>
      <c r="V196" s="21"/>
      <c r="W196" s="3"/>
      <c r="X196" s="3"/>
      <c r="Y196" s="3"/>
      <c r="Z196" s="3"/>
      <c r="AA196" s="3"/>
      <c r="AB196" s="20"/>
      <c r="AC196" s="4"/>
      <c r="AD196" s="4"/>
      <c r="AE196" s="3"/>
      <c r="AF196" s="4"/>
      <c r="AG196" s="4"/>
      <c r="AH196" s="4"/>
      <c r="AI196" s="3"/>
      <c r="AJ196" s="4"/>
      <c r="AK196" s="17"/>
      <c r="AL196" s="14"/>
      <c r="AM196" s="2"/>
    </row>
    <row r="197" spans="1:39" ht="18">
      <c r="A197" s="3"/>
      <c r="B197" s="2"/>
      <c r="C197" s="23"/>
      <c r="D197" s="18"/>
      <c r="E197" s="3"/>
      <c r="F197" s="3"/>
      <c r="G197" s="3"/>
      <c r="H197" s="3"/>
      <c r="I197" s="3"/>
      <c r="J197" s="3"/>
      <c r="K197" s="3"/>
      <c r="L197" s="3"/>
      <c r="M197" s="3"/>
      <c r="N197" s="4"/>
      <c r="O197" s="3"/>
      <c r="P197" s="4"/>
      <c r="Q197" s="8"/>
      <c r="R197" s="8"/>
      <c r="S197" s="2"/>
      <c r="T197" s="2"/>
      <c r="U197" s="5"/>
      <c r="V197" s="21"/>
      <c r="W197" s="3"/>
      <c r="X197" s="3"/>
      <c r="Y197" s="3"/>
      <c r="Z197" s="3"/>
      <c r="AA197" s="3"/>
      <c r="AB197" s="20"/>
      <c r="AC197" s="4"/>
      <c r="AD197" s="4"/>
      <c r="AE197" s="3"/>
      <c r="AF197" s="4"/>
      <c r="AG197" s="4"/>
      <c r="AH197" s="4"/>
      <c r="AI197" s="3"/>
      <c r="AJ197" s="4"/>
      <c r="AK197" s="17"/>
      <c r="AL197" s="14"/>
      <c r="AM197" s="2"/>
    </row>
    <row r="198" spans="1:39" ht="18">
      <c r="A198" s="3"/>
      <c r="B198" s="2"/>
      <c r="C198" s="23"/>
      <c r="D198" s="18"/>
      <c r="E198" s="3"/>
      <c r="F198" s="3"/>
      <c r="G198" s="3"/>
      <c r="H198" s="3"/>
      <c r="I198" s="3"/>
      <c r="J198" s="3"/>
      <c r="K198" s="3"/>
      <c r="L198" s="3"/>
      <c r="M198" s="3"/>
      <c r="N198" s="4"/>
      <c r="O198" s="3"/>
      <c r="P198" s="4"/>
      <c r="Q198" s="8"/>
      <c r="R198" s="8"/>
      <c r="S198" s="2"/>
      <c r="T198" s="2"/>
      <c r="U198" s="5"/>
      <c r="V198" s="21"/>
      <c r="W198" s="3"/>
      <c r="X198" s="3"/>
      <c r="Y198" s="3"/>
      <c r="Z198" s="3"/>
      <c r="AA198" s="3"/>
      <c r="AB198" s="20"/>
      <c r="AC198" s="4"/>
      <c r="AD198" s="4"/>
      <c r="AE198" s="3"/>
      <c r="AF198" s="4"/>
      <c r="AG198" s="4"/>
      <c r="AH198" s="4"/>
      <c r="AI198" s="3"/>
      <c r="AJ198" s="4"/>
      <c r="AK198" s="17"/>
      <c r="AL198" s="14"/>
      <c r="AM198" s="2"/>
    </row>
    <row r="199" spans="1:39" ht="18">
      <c r="A199" s="3"/>
      <c r="B199" s="2"/>
      <c r="C199" s="23"/>
      <c r="D199" s="18"/>
      <c r="E199" s="3"/>
      <c r="F199" s="3"/>
      <c r="G199" s="3"/>
      <c r="H199" s="3"/>
      <c r="I199" s="3"/>
      <c r="J199" s="3"/>
      <c r="K199" s="3"/>
      <c r="L199" s="3"/>
      <c r="M199" s="3"/>
      <c r="N199" s="4"/>
      <c r="O199" s="3"/>
      <c r="P199" s="4"/>
      <c r="Q199" s="8"/>
      <c r="R199" s="8"/>
      <c r="S199" s="2"/>
      <c r="T199" s="2"/>
      <c r="U199" s="5"/>
      <c r="V199" s="21"/>
      <c r="W199" s="3"/>
      <c r="X199" s="3"/>
      <c r="Y199" s="3"/>
      <c r="Z199" s="3"/>
      <c r="AA199" s="3"/>
      <c r="AB199" s="20"/>
      <c r="AC199" s="4"/>
      <c r="AD199" s="4"/>
      <c r="AE199" s="3"/>
      <c r="AF199" s="4"/>
      <c r="AG199" s="4"/>
      <c r="AH199" s="4"/>
      <c r="AI199" s="3"/>
      <c r="AJ199" s="4"/>
      <c r="AK199" s="17"/>
      <c r="AL199" s="14"/>
      <c r="AM199" s="2"/>
    </row>
    <row r="200" spans="1:39" ht="18">
      <c r="A200" s="3"/>
      <c r="B200" s="2"/>
      <c r="C200" s="23"/>
      <c r="D200" s="18"/>
      <c r="E200" s="3"/>
      <c r="F200" s="3"/>
      <c r="G200" s="3"/>
      <c r="H200" s="3"/>
      <c r="I200" s="3"/>
      <c r="J200" s="3"/>
      <c r="K200" s="3"/>
      <c r="L200" s="3"/>
      <c r="M200" s="3"/>
      <c r="N200" s="4"/>
      <c r="O200" s="3"/>
      <c r="P200" s="4"/>
      <c r="Q200" s="8"/>
      <c r="R200" s="8"/>
      <c r="S200" s="2"/>
      <c r="T200" s="2"/>
      <c r="U200" s="5"/>
      <c r="V200" s="21"/>
      <c r="W200" s="3"/>
      <c r="X200" s="3"/>
      <c r="Y200" s="3"/>
      <c r="Z200" s="3"/>
      <c r="AA200" s="3"/>
      <c r="AB200" s="20"/>
      <c r="AC200" s="4"/>
      <c r="AD200" s="4"/>
      <c r="AE200" s="3"/>
      <c r="AF200" s="4"/>
      <c r="AG200" s="4"/>
      <c r="AH200" s="4"/>
      <c r="AI200" s="3"/>
      <c r="AJ200" s="4"/>
      <c r="AK200" s="17"/>
      <c r="AL200" s="14"/>
      <c r="AM200" s="2"/>
    </row>
    <row r="201" spans="1:39" ht="18">
      <c r="A201" s="3"/>
      <c r="B201" s="2"/>
      <c r="C201" s="23"/>
      <c r="D201" s="18"/>
      <c r="E201" s="3"/>
      <c r="F201" s="3"/>
      <c r="G201" s="3"/>
      <c r="H201" s="3"/>
      <c r="I201" s="3"/>
      <c r="J201" s="3"/>
      <c r="K201" s="3"/>
      <c r="L201" s="3"/>
      <c r="M201" s="3"/>
      <c r="N201" s="4"/>
      <c r="O201" s="3"/>
      <c r="P201" s="4"/>
      <c r="Q201" s="8"/>
      <c r="R201" s="8"/>
      <c r="S201" s="2"/>
      <c r="T201" s="2"/>
      <c r="U201" s="5"/>
      <c r="V201" s="21"/>
      <c r="W201" s="3"/>
      <c r="X201" s="3"/>
      <c r="Y201" s="3"/>
      <c r="Z201" s="3"/>
      <c r="AA201" s="3"/>
      <c r="AB201" s="20"/>
      <c r="AC201" s="4"/>
      <c r="AD201" s="4"/>
      <c r="AE201" s="3"/>
      <c r="AF201" s="4"/>
      <c r="AG201" s="4"/>
      <c r="AH201" s="4"/>
      <c r="AI201" s="3"/>
      <c r="AJ201" s="4"/>
      <c r="AK201" s="17"/>
      <c r="AL201" s="14"/>
      <c r="AM201" s="2"/>
    </row>
    <row r="202" spans="1:39" ht="18">
      <c r="A202" s="3"/>
      <c r="B202" s="2"/>
      <c r="C202" s="23"/>
      <c r="D202" s="18"/>
      <c r="E202" s="3"/>
      <c r="F202" s="3"/>
      <c r="G202" s="3"/>
      <c r="H202" s="3"/>
      <c r="I202" s="3"/>
      <c r="J202" s="3"/>
      <c r="K202" s="3"/>
      <c r="L202" s="3"/>
      <c r="M202" s="3"/>
      <c r="N202" s="4"/>
      <c r="O202" s="3"/>
      <c r="P202" s="4"/>
      <c r="Q202" s="8"/>
      <c r="R202" s="8"/>
      <c r="S202" s="2"/>
      <c r="T202" s="2"/>
      <c r="U202" s="5"/>
      <c r="V202" s="21"/>
      <c r="W202" s="3"/>
      <c r="X202" s="3"/>
      <c r="Y202" s="3"/>
      <c r="Z202" s="3"/>
      <c r="AA202" s="3"/>
      <c r="AB202" s="20"/>
      <c r="AC202" s="4"/>
      <c r="AD202" s="4"/>
      <c r="AE202" s="3"/>
      <c r="AF202" s="4"/>
      <c r="AG202" s="4"/>
      <c r="AH202" s="4"/>
      <c r="AI202" s="3"/>
      <c r="AJ202" s="4"/>
      <c r="AK202" s="17"/>
      <c r="AL202" s="14"/>
      <c r="AM202" s="2"/>
    </row>
    <row r="203" spans="1:39" ht="18">
      <c r="A203" s="3"/>
      <c r="B203" s="2"/>
      <c r="C203" s="23"/>
      <c r="D203" s="18"/>
      <c r="E203" s="3"/>
      <c r="F203" s="3"/>
      <c r="G203" s="3"/>
      <c r="H203" s="3"/>
      <c r="I203" s="3"/>
      <c r="J203" s="3"/>
      <c r="K203" s="3"/>
      <c r="L203" s="3"/>
      <c r="M203" s="3"/>
      <c r="N203" s="4"/>
      <c r="O203" s="3"/>
      <c r="P203" s="4"/>
      <c r="Q203" s="8"/>
      <c r="R203" s="8"/>
      <c r="S203" s="2"/>
      <c r="T203" s="2"/>
      <c r="U203" s="5"/>
      <c r="V203" s="21"/>
      <c r="W203" s="3"/>
      <c r="X203" s="3"/>
      <c r="Y203" s="3"/>
      <c r="Z203" s="3"/>
      <c r="AA203" s="3"/>
      <c r="AB203" s="20"/>
      <c r="AC203" s="4"/>
      <c r="AD203" s="4"/>
      <c r="AE203" s="3"/>
      <c r="AF203" s="4"/>
      <c r="AG203" s="4"/>
      <c r="AH203" s="4"/>
      <c r="AI203" s="3"/>
      <c r="AJ203" s="4"/>
      <c r="AK203" s="17"/>
      <c r="AL203" s="14"/>
      <c r="AM203" s="2"/>
    </row>
    <row r="204" spans="1:39" ht="18">
      <c r="A204" s="3"/>
      <c r="B204" s="2"/>
      <c r="C204" s="23"/>
      <c r="D204" s="18"/>
      <c r="E204" s="3"/>
      <c r="F204" s="3"/>
      <c r="G204" s="3"/>
      <c r="H204" s="3"/>
      <c r="I204" s="3"/>
      <c r="J204" s="3"/>
      <c r="K204" s="3"/>
      <c r="L204" s="3"/>
      <c r="M204" s="3"/>
      <c r="N204" s="4"/>
      <c r="O204" s="3"/>
      <c r="P204" s="4"/>
      <c r="Q204" s="8"/>
      <c r="R204" s="8"/>
      <c r="S204" s="2"/>
      <c r="T204" s="2"/>
      <c r="U204" s="5"/>
      <c r="V204" s="21"/>
      <c r="W204" s="3"/>
      <c r="X204" s="3"/>
      <c r="Y204" s="3"/>
      <c r="Z204" s="3"/>
      <c r="AA204" s="3"/>
      <c r="AB204" s="20"/>
      <c r="AC204" s="4"/>
      <c r="AD204" s="4"/>
      <c r="AE204" s="3"/>
      <c r="AF204" s="4"/>
      <c r="AG204" s="4"/>
      <c r="AH204" s="4"/>
      <c r="AI204" s="3"/>
      <c r="AJ204" s="4"/>
      <c r="AK204" s="17"/>
      <c r="AL204" s="14"/>
      <c r="AM204" s="2"/>
    </row>
    <row r="205" spans="1:39" ht="18">
      <c r="A205" s="3"/>
      <c r="B205" s="2"/>
      <c r="C205" s="23"/>
      <c r="D205" s="18"/>
      <c r="E205" s="3"/>
      <c r="F205" s="3"/>
      <c r="G205" s="3"/>
      <c r="H205" s="3"/>
      <c r="I205" s="3"/>
      <c r="J205" s="3"/>
      <c r="K205" s="3"/>
      <c r="L205" s="3"/>
      <c r="M205" s="3"/>
      <c r="N205" s="4"/>
      <c r="O205" s="3"/>
      <c r="P205" s="4"/>
      <c r="Q205" s="8"/>
      <c r="R205" s="8"/>
      <c r="S205" s="2"/>
      <c r="T205" s="2"/>
      <c r="U205" s="5"/>
      <c r="V205" s="21"/>
      <c r="W205" s="3"/>
      <c r="X205" s="3"/>
      <c r="Y205" s="3"/>
      <c r="Z205" s="3"/>
      <c r="AA205" s="3"/>
      <c r="AB205" s="20"/>
      <c r="AC205" s="4"/>
      <c r="AD205" s="4"/>
      <c r="AE205" s="3"/>
      <c r="AF205" s="4"/>
      <c r="AG205" s="4"/>
      <c r="AH205" s="4"/>
      <c r="AI205" s="3"/>
      <c r="AJ205" s="4"/>
      <c r="AK205" s="17"/>
      <c r="AL205" s="14"/>
      <c r="AM205" s="2"/>
    </row>
    <row r="206" spans="1:39" ht="18">
      <c r="A206" s="3"/>
      <c r="B206" s="2"/>
      <c r="C206" s="23"/>
      <c r="D206" s="18"/>
      <c r="E206" s="3"/>
      <c r="F206" s="3"/>
      <c r="G206" s="3"/>
      <c r="H206" s="3"/>
      <c r="I206" s="3"/>
      <c r="J206" s="3"/>
      <c r="K206" s="3"/>
      <c r="L206" s="3"/>
      <c r="M206" s="3"/>
      <c r="N206" s="4"/>
      <c r="O206" s="3"/>
      <c r="P206" s="4"/>
      <c r="Q206" s="8"/>
      <c r="R206" s="8"/>
      <c r="S206" s="2"/>
      <c r="T206" s="2"/>
      <c r="U206" s="5"/>
      <c r="V206" s="21"/>
      <c r="W206" s="3"/>
      <c r="X206" s="3"/>
      <c r="Y206" s="3"/>
      <c r="Z206" s="3"/>
      <c r="AA206" s="3"/>
      <c r="AB206" s="20"/>
      <c r="AC206" s="4"/>
      <c r="AD206" s="4"/>
      <c r="AE206" s="3"/>
      <c r="AF206" s="4"/>
      <c r="AG206" s="4"/>
      <c r="AH206" s="4"/>
      <c r="AI206" s="3"/>
      <c r="AJ206" s="4"/>
      <c r="AK206" s="17"/>
      <c r="AL206" s="14"/>
      <c r="AM206" s="2"/>
    </row>
  </sheetData>
  <mergeCells count="38">
    <mergeCell ref="AL2:AL4"/>
    <mergeCell ref="AM2:AM4"/>
    <mergeCell ref="K3:M3"/>
    <mergeCell ref="N3:N4"/>
    <mergeCell ref="O3:O4"/>
    <mergeCell ref="P3:P4"/>
    <mergeCell ref="S3:S4"/>
    <mergeCell ref="T3:T4"/>
    <mergeCell ref="U3:U4"/>
    <mergeCell ref="AJ2:AJ4"/>
    <mergeCell ref="AG3:AG4"/>
    <mergeCell ref="Z3:Z4"/>
    <mergeCell ref="AA3:AA4"/>
    <mergeCell ref="AB3:AB4"/>
    <mergeCell ref="AC3:AC4"/>
    <mergeCell ref="AD3:AD4"/>
    <mergeCell ref="V3:V4"/>
    <mergeCell ref="W3:W4"/>
    <mergeCell ref="X3:X4"/>
    <mergeCell ref="Y3:Y4"/>
    <mergeCell ref="AK2:AK4"/>
    <mergeCell ref="AE3:AF3"/>
    <mergeCell ref="R3:R4"/>
    <mergeCell ref="A1:AM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S2:AG2"/>
    <mergeCell ref="AH2:AH4"/>
    <mergeCell ref="AI2:AI4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6"/>
  <sheetViews>
    <sheetView tabSelected="1" workbookViewId="0">
      <selection activeCell="B5" sqref="B1:D1048576"/>
    </sheetView>
  </sheetViews>
  <sheetFormatPr defaultRowHeight="14.25"/>
  <cols>
    <col min="1" max="1" width="4.25" customWidth="1"/>
    <col min="2" max="2" width="18.375" hidden="1" customWidth="1"/>
    <col min="3" max="3" width="16.25" style="120" hidden="1" customWidth="1"/>
    <col min="4" max="4" width="11.625" hidden="1" customWidth="1"/>
    <col min="5" max="5" width="8.75" customWidth="1"/>
    <col min="6" max="6" width="6.125" customWidth="1"/>
    <col min="7" max="7" width="5.125" customWidth="1"/>
    <col min="8" max="8" width="5.25" customWidth="1"/>
    <col min="9" max="9" width="4" customWidth="1"/>
    <col min="10" max="10" width="10.875" style="1" customWidth="1"/>
    <col min="11" max="11" width="5.125" customWidth="1"/>
    <col min="12" max="12" width="5.25" customWidth="1"/>
    <col min="13" max="13" width="4.625" customWidth="1"/>
    <col min="17" max="17" width="5.875" customWidth="1"/>
    <col min="18" max="18" width="7" customWidth="1"/>
    <col min="39" max="39" width="24.875" customWidth="1"/>
  </cols>
  <sheetData>
    <row r="1" spans="1:39" ht="64.5" customHeight="1">
      <c r="A1" s="179" t="s">
        <v>192</v>
      </c>
      <c r="B1" s="179"/>
      <c r="C1" s="179"/>
      <c r="D1" s="179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</row>
    <row r="2" spans="1:39" ht="18">
      <c r="A2" s="214" t="s">
        <v>20</v>
      </c>
      <c r="B2" s="249" t="s">
        <v>0</v>
      </c>
      <c r="C2" s="252" t="s">
        <v>1</v>
      </c>
      <c r="D2" s="253" t="s">
        <v>2</v>
      </c>
      <c r="E2" s="214" t="s">
        <v>18</v>
      </c>
      <c r="F2" s="214" t="s">
        <v>3</v>
      </c>
      <c r="G2" s="214" t="s">
        <v>4</v>
      </c>
      <c r="H2" s="214" t="s">
        <v>5</v>
      </c>
      <c r="I2" s="214" t="s">
        <v>6</v>
      </c>
      <c r="J2" s="214" t="s">
        <v>7</v>
      </c>
      <c r="K2" s="220" t="s">
        <v>21</v>
      </c>
      <c r="L2" s="221"/>
      <c r="M2" s="221"/>
      <c r="N2" s="221"/>
      <c r="O2" s="221"/>
      <c r="P2" s="222"/>
      <c r="Q2" s="15"/>
      <c r="R2" s="15"/>
      <c r="S2" s="223" t="s">
        <v>22</v>
      </c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5"/>
      <c r="AH2" s="226" t="s">
        <v>23</v>
      </c>
      <c r="AI2" s="226" t="s">
        <v>24</v>
      </c>
      <c r="AJ2" s="240" t="s">
        <v>25</v>
      </c>
      <c r="AK2" s="231" t="s">
        <v>26</v>
      </c>
      <c r="AL2" s="236" t="s">
        <v>27</v>
      </c>
      <c r="AM2" s="237" t="s">
        <v>8</v>
      </c>
    </row>
    <row r="3" spans="1:39" ht="36">
      <c r="A3" s="216"/>
      <c r="B3" s="250"/>
      <c r="C3" s="252"/>
      <c r="D3" s="254"/>
      <c r="E3" s="216"/>
      <c r="F3" s="216"/>
      <c r="G3" s="216"/>
      <c r="H3" s="216"/>
      <c r="I3" s="216"/>
      <c r="J3" s="216"/>
      <c r="K3" s="223" t="s">
        <v>9</v>
      </c>
      <c r="L3" s="224"/>
      <c r="M3" s="225"/>
      <c r="N3" s="240" t="s">
        <v>10</v>
      </c>
      <c r="O3" s="226" t="s">
        <v>11</v>
      </c>
      <c r="P3" s="226" t="s">
        <v>12</v>
      </c>
      <c r="Q3" s="100" t="s">
        <v>13</v>
      </c>
      <c r="R3" s="214" t="s">
        <v>369</v>
      </c>
      <c r="S3" s="214" t="s">
        <v>390</v>
      </c>
      <c r="T3" s="214" t="s">
        <v>39</v>
      </c>
      <c r="U3" s="242" t="s">
        <v>40</v>
      </c>
      <c r="V3" s="229" t="s">
        <v>19</v>
      </c>
      <c r="W3" s="226" t="s">
        <v>14</v>
      </c>
      <c r="X3" s="226" t="s">
        <v>28</v>
      </c>
      <c r="Y3" s="226" t="s">
        <v>15</v>
      </c>
      <c r="Z3" s="214" t="s">
        <v>38</v>
      </c>
      <c r="AA3" s="214" t="s">
        <v>41</v>
      </c>
      <c r="AB3" s="240" t="s">
        <v>42</v>
      </c>
      <c r="AC3" s="240" t="s">
        <v>29</v>
      </c>
      <c r="AD3" s="240" t="s">
        <v>16</v>
      </c>
      <c r="AE3" s="234" t="s">
        <v>30</v>
      </c>
      <c r="AF3" s="235"/>
      <c r="AG3" s="240" t="s">
        <v>31</v>
      </c>
      <c r="AH3" s="227"/>
      <c r="AI3" s="227"/>
      <c r="AJ3" s="244"/>
      <c r="AK3" s="232"/>
      <c r="AL3" s="236"/>
      <c r="AM3" s="238"/>
    </row>
    <row r="4" spans="1:39" ht="36">
      <c r="A4" s="215"/>
      <c r="B4" s="251"/>
      <c r="C4" s="252"/>
      <c r="D4" s="255"/>
      <c r="E4" s="215"/>
      <c r="F4" s="215"/>
      <c r="G4" s="215"/>
      <c r="H4" s="215"/>
      <c r="I4" s="215"/>
      <c r="J4" s="215"/>
      <c r="K4" s="99" t="s">
        <v>32</v>
      </c>
      <c r="L4" s="99" t="s">
        <v>33</v>
      </c>
      <c r="M4" s="99" t="s">
        <v>34</v>
      </c>
      <c r="N4" s="241"/>
      <c r="O4" s="228"/>
      <c r="P4" s="228"/>
      <c r="Q4" s="101" t="s">
        <v>17</v>
      </c>
      <c r="R4" s="215"/>
      <c r="S4" s="215"/>
      <c r="T4" s="215"/>
      <c r="U4" s="243"/>
      <c r="V4" s="230"/>
      <c r="W4" s="228"/>
      <c r="X4" s="228"/>
      <c r="Y4" s="228"/>
      <c r="Z4" s="215"/>
      <c r="AA4" s="215"/>
      <c r="AB4" s="245"/>
      <c r="AC4" s="241"/>
      <c r="AD4" s="241"/>
      <c r="AE4" s="100" t="s">
        <v>35</v>
      </c>
      <c r="AF4" s="12" t="s">
        <v>36</v>
      </c>
      <c r="AG4" s="241"/>
      <c r="AH4" s="228"/>
      <c r="AI4" s="228"/>
      <c r="AJ4" s="241"/>
      <c r="AK4" s="233"/>
      <c r="AL4" s="236"/>
      <c r="AM4" s="239"/>
    </row>
    <row r="5" spans="1:39" ht="21">
      <c r="A5" s="3">
        <v>1</v>
      </c>
      <c r="B5" s="117" t="s">
        <v>387</v>
      </c>
      <c r="C5" s="119" t="s">
        <v>388</v>
      </c>
      <c r="D5" s="118" t="s">
        <v>389</v>
      </c>
      <c r="E5" s="3" t="s">
        <v>43</v>
      </c>
      <c r="F5" s="3">
        <v>630</v>
      </c>
      <c r="G5" s="3"/>
      <c r="H5" s="3">
        <v>14</v>
      </c>
      <c r="I5" s="3"/>
      <c r="J5" s="3" t="s">
        <v>37</v>
      </c>
      <c r="K5" s="103" t="s">
        <v>97</v>
      </c>
      <c r="L5" s="103" t="s">
        <v>97</v>
      </c>
      <c r="M5" s="103" t="s">
        <v>139</v>
      </c>
      <c r="N5" s="104">
        <f t="shared" ref="N5" si="0">K5*400+L5*100+M5</f>
        <v>1578</v>
      </c>
      <c r="O5" s="105">
        <v>330</v>
      </c>
      <c r="P5" s="104">
        <f t="shared" ref="P5" si="1">N5*O5</f>
        <v>520740</v>
      </c>
      <c r="Q5" s="106">
        <f t="shared" ref="Q5" si="2">P5*0.01%</f>
        <v>52.074000000000005</v>
      </c>
      <c r="R5" s="106">
        <f t="shared" ref="R5" si="3">Q5*90%</f>
        <v>46.866600000000005</v>
      </c>
      <c r="S5" s="107">
        <f t="shared" ref="S5" si="4">Q5-R5</f>
        <v>5.2073999999999998</v>
      </c>
      <c r="T5" s="2"/>
      <c r="U5" s="5"/>
      <c r="V5" s="21"/>
      <c r="W5" s="3"/>
      <c r="X5" s="3"/>
      <c r="Y5" s="3"/>
      <c r="Z5" s="3"/>
      <c r="AA5" s="3"/>
      <c r="AB5" s="20">
        <f t="shared" ref="AB5" si="5">AA5*7850*0.3%</f>
        <v>0</v>
      </c>
      <c r="AC5" s="4"/>
      <c r="AD5" s="4">
        <f t="shared" ref="AD5" si="6">Y5*AC5</f>
        <v>0</v>
      </c>
      <c r="AE5" s="3"/>
      <c r="AF5" s="4"/>
      <c r="AG5" s="4">
        <f t="shared" ref="AG5" si="7">AD5-AF5</f>
        <v>0</v>
      </c>
      <c r="AH5" s="4">
        <f t="shared" ref="AH5:AH10" si="8">P5+AG5</f>
        <v>520740</v>
      </c>
      <c r="AI5" s="3"/>
      <c r="AJ5" s="4"/>
      <c r="AK5" s="17"/>
      <c r="AL5" s="14"/>
      <c r="AM5" s="2" t="s">
        <v>456</v>
      </c>
    </row>
    <row r="6" spans="1:39" ht="21">
      <c r="A6" s="3">
        <v>2</v>
      </c>
      <c r="B6" s="117" t="s">
        <v>396</v>
      </c>
      <c r="C6" s="119"/>
      <c r="D6" s="118" t="s">
        <v>397</v>
      </c>
      <c r="E6" s="3" t="s">
        <v>193</v>
      </c>
      <c r="F6" s="3"/>
      <c r="G6" s="3"/>
      <c r="H6" s="3"/>
      <c r="I6" s="3"/>
      <c r="J6" s="3" t="s">
        <v>37</v>
      </c>
      <c r="K6" s="103" t="s">
        <v>56</v>
      </c>
      <c r="L6" s="103" t="s">
        <v>97</v>
      </c>
      <c r="M6" s="103" t="s">
        <v>458</v>
      </c>
      <c r="N6" s="104">
        <f t="shared" ref="N6" si="9">K6*400+L6*100+M6</f>
        <v>3993</v>
      </c>
      <c r="O6" s="105">
        <v>330</v>
      </c>
      <c r="P6" s="104">
        <f t="shared" ref="P6" si="10">N6*O6</f>
        <v>1317690</v>
      </c>
      <c r="Q6" s="106">
        <f t="shared" ref="Q6" si="11">P6*0.01%</f>
        <v>131.76900000000001</v>
      </c>
      <c r="R6" s="106">
        <f t="shared" ref="R6" si="12">Q6*90%</f>
        <v>118.5921</v>
      </c>
      <c r="S6" s="107">
        <v>13</v>
      </c>
      <c r="T6" s="2"/>
      <c r="U6" s="5"/>
      <c r="V6" s="21"/>
      <c r="W6" s="3"/>
      <c r="X6" s="3"/>
      <c r="Y6" s="3"/>
      <c r="Z6" s="3"/>
      <c r="AA6" s="3"/>
      <c r="AB6" s="20">
        <f t="shared" ref="AB6" si="13">AA6*7850*0.3%</f>
        <v>0</v>
      </c>
      <c r="AC6" s="4"/>
      <c r="AD6" s="4">
        <f t="shared" ref="AD6" si="14">Y6*AC6</f>
        <v>0</v>
      </c>
      <c r="AE6" s="3"/>
      <c r="AF6" s="4"/>
      <c r="AG6" s="4">
        <f t="shared" ref="AG6" si="15">AD6-AF6</f>
        <v>0</v>
      </c>
      <c r="AH6" s="4">
        <f t="shared" si="8"/>
        <v>1317690</v>
      </c>
      <c r="AI6" s="3"/>
      <c r="AJ6" s="4"/>
      <c r="AK6" s="17"/>
      <c r="AL6" s="14"/>
      <c r="AM6" s="2" t="s">
        <v>457</v>
      </c>
    </row>
    <row r="7" spans="1:39" ht="21">
      <c r="A7" s="3">
        <v>3</v>
      </c>
      <c r="B7" s="117" t="s">
        <v>407</v>
      </c>
      <c r="C7" s="119" t="s">
        <v>408</v>
      </c>
      <c r="D7" s="118" t="s">
        <v>409</v>
      </c>
      <c r="E7" s="3" t="s">
        <v>43</v>
      </c>
      <c r="F7" s="3">
        <v>3678</v>
      </c>
      <c r="G7" s="3"/>
      <c r="H7" s="3">
        <v>22</v>
      </c>
      <c r="I7" s="3"/>
      <c r="J7" s="3" t="s">
        <v>37</v>
      </c>
      <c r="K7" s="103" t="s">
        <v>72</v>
      </c>
      <c r="L7" s="103" t="s">
        <v>97</v>
      </c>
      <c r="M7" s="103" t="s">
        <v>410</v>
      </c>
      <c r="N7" s="104">
        <f t="shared" ref="N7" si="16">K7*400+L7*100+M7</f>
        <v>4760</v>
      </c>
      <c r="O7" s="105">
        <v>350</v>
      </c>
      <c r="P7" s="104">
        <f t="shared" ref="P7" si="17">N7*O7</f>
        <v>1666000</v>
      </c>
      <c r="Q7" s="106">
        <f t="shared" ref="Q7" si="18">P7*0.01%</f>
        <v>166.6</v>
      </c>
      <c r="R7" s="106">
        <f t="shared" ref="R7" si="19">Q7*90%</f>
        <v>149.94</v>
      </c>
      <c r="S7" s="107">
        <v>16</v>
      </c>
      <c r="T7" s="2"/>
      <c r="U7" s="5"/>
      <c r="V7" s="21"/>
      <c r="W7" s="3"/>
      <c r="X7" s="3"/>
      <c r="Y7" s="3"/>
      <c r="Z7" s="3"/>
      <c r="AA7" s="3"/>
      <c r="AB7" s="20">
        <f t="shared" ref="AB7" si="20">AA7*7850*0.3%</f>
        <v>0</v>
      </c>
      <c r="AC7" s="4"/>
      <c r="AD7" s="4">
        <f t="shared" ref="AD7" si="21">Y7*AC7</f>
        <v>0</v>
      </c>
      <c r="AE7" s="3"/>
      <c r="AF7" s="4"/>
      <c r="AG7" s="4">
        <f t="shared" ref="AG7" si="22">AD7-AF7</f>
        <v>0</v>
      </c>
      <c r="AH7" s="4">
        <f t="shared" si="8"/>
        <v>1666000</v>
      </c>
      <c r="AI7" s="3"/>
      <c r="AJ7" s="4"/>
      <c r="AK7" s="17"/>
      <c r="AL7" s="14"/>
      <c r="AM7" s="2"/>
    </row>
    <row r="8" spans="1:39" ht="21">
      <c r="A8" s="3">
        <v>4</v>
      </c>
      <c r="B8" s="117" t="s">
        <v>411</v>
      </c>
      <c r="C8" s="119" t="s">
        <v>412</v>
      </c>
      <c r="D8" s="118" t="s">
        <v>409</v>
      </c>
      <c r="E8" s="3" t="s">
        <v>43</v>
      </c>
      <c r="F8" s="3">
        <v>4255</v>
      </c>
      <c r="G8" s="3"/>
      <c r="H8" s="3">
        <v>8</v>
      </c>
      <c r="I8" s="3"/>
      <c r="J8" s="3" t="s">
        <v>37</v>
      </c>
      <c r="K8" s="103" t="s">
        <v>160</v>
      </c>
      <c r="L8" s="103" t="s">
        <v>376</v>
      </c>
      <c r="M8" s="103" t="s">
        <v>48</v>
      </c>
      <c r="N8" s="104">
        <f t="shared" ref="N8" si="23">K8*400+L8*100+M8</f>
        <v>2055</v>
      </c>
      <c r="O8" s="105">
        <v>350</v>
      </c>
      <c r="P8" s="104">
        <f t="shared" ref="P8" si="24">N8*O8</f>
        <v>719250</v>
      </c>
      <c r="Q8" s="106">
        <f t="shared" ref="Q8" si="25">P8*0.01%</f>
        <v>71.924999999999997</v>
      </c>
      <c r="R8" s="106">
        <f t="shared" ref="R8" si="26">Q8*90%</f>
        <v>64.732500000000002</v>
      </c>
      <c r="S8" s="107">
        <v>7</v>
      </c>
      <c r="T8" s="2"/>
      <c r="U8" s="5"/>
      <c r="V8" s="21"/>
      <c r="W8" s="3"/>
      <c r="X8" s="3"/>
      <c r="Y8" s="3"/>
      <c r="Z8" s="3"/>
      <c r="AA8" s="3"/>
      <c r="AB8" s="20">
        <f t="shared" ref="AB8" si="27">AA8*7850*0.3%</f>
        <v>0</v>
      </c>
      <c r="AC8" s="4"/>
      <c r="AD8" s="4">
        <f t="shared" ref="AD8" si="28">Y8*AC8</f>
        <v>0</v>
      </c>
      <c r="AE8" s="3"/>
      <c r="AF8" s="4"/>
      <c r="AG8" s="4">
        <f t="shared" ref="AG8" si="29">AD8-AF8</f>
        <v>0</v>
      </c>
      <c r="AH8" s="4">
        <f t="shared" si="8"/>
        <v>719250</v>
      </c>
      <c r="AI8" s="3"/>
      <c r="AJ8" s="4"/>
      <c r="AK8" s="17"/>
      <c r="AL8" s="14"/>
      <c r="AM8" s="2"/>
    </row>
    <row r="9" spans="1:39" ht="21">
      <c r="A9" s="3">
        <v>5</v>
      </c>
      <c r="B9" s="117" t="s">
        <v>413</v>
      </c>
      <c r="C9" s="119" t="s">
        <v>414</v>
      </c>
      <c r="D9" s="118" t="s">
        <v>415</v>
      </c>
      <c r="E9" s="3" t="s">
        <v>43</v>
      </c>
      <c r="F9" s="3">
        <v>3678</v>
      </c>
      <c r="G9" s="3"/>
      <c r="H9" s="3">
        <v>6</v>
      </c>
      <c r="I9" s="3"/>
      <c r="J9" s="3" t="s">
        <v>37</v>
      </c>
      <c r="K9" s="103" t="s">
        <v>96</v>
      </c>
      <c r="L9" s="103" t="s">
        <v>97</v>
      </c>
      <c r="M9" s="103" t="s">
        <v>50</v>
      </c>
      <c r="N9" s="104">
        <f t="shared" ref="N9:N10" si="30">K9*400+L9*100+M9</f>
        <v>1957</v>
      </c>
      <c r="O9" s="105">
        <v>350</v>
      </c>
      <c r="P9" s="104">
        <f t="shared" ref="P9:P10" si="31">N9*O9</f>
        <v>684950</v>
      </c>
      <c r="Q9" s="106">
        <f t="shared" ref="Q9:Q10" si="32">P9*0.01%</f>
        <v>68.495000000000005</v>
      </c>
      <c r="R9" s="106">
        <f t="shared" ref="R9:R10" si="33">Q9*90%</f>
        <v>61.645500000000006</v>
      </c>
      <c r="S9" s="107">
        <v>6</v>
      </c>
      <c r="T9" s="2"/>
      <c r="U9" s="5"/>
      <c r="V9" s="21"/>
      <c r="W9" s="3"/>
      <c r="X9" s="3"/>
      <c r="Y9" s="3"/>
      <c r="Z9" s="3"/>
      <c r="AA9" s="3"/>
      <c r="AB9" s="20">
        <f t="shared" ref="AB9" si="34">AA9*7850*0.3%</f>
        <v>0</v>
      </c>
      <c r="AC9" s="4"/>
      <c r="AD9" s="4">
        <f t="shared" ref="AD9" si="35">Y9*AC9</f>
        <v>0</v>
      </c>
      <c r="AE9" s="3"/>
      <c r="AF9" s="4"/>
      <c r="AG9" s="4">
        <f t="shared" ref="AG9" si="36">AD9-AF9</f>
        <v>0</v>
      </c>
      <c r="AH9" s="4">
        <f t="shared" si="8"/>
        <v>684950</v>
      </c>
      <c r="AI9" s="3"/>
      <c r="AJ9" s="4"/>
      <c r="AK9" s="17"/>
      <c r="AL9" s="14"/>
      <c r="AM9" s="2"/>
    </row>
    <row r="10" spans="1:39" ht="21">
      <c r="A10" s="3">
        <v>6</v>
      </c>
      <c r="B10" s="117" t="s">
        <v>416</v>
      </c>
      <c r="C10" s="119" t="s">
        <v>434</v>
      </c>
      <c r="D10" s="118" t="s">
        <v>417</v>
      </c>
      <c r="E10" s="3" t="s">
        <v>43</v>
      </c>
      <c r="F10" s="3">
        <v>3678</v>
      </c>
      <c r="G10" s="3"/>
      <c r="H10" s="3">
        <v>6</v>
      </c>
      <c r="I10" s="3"/>
      <c r="J10" s="3" t="s">
        <v>37</v>
      </c>
      <c r="K10" s="103" t="s">
        <v>124</v>
      </c>
      <c r="L10" s="103" t="s">
        <v>376</v>
      </c>
      <c r="M10" s="103" t="s">
        <v>125</v>
      </c>
      <c r="N10" s="104">
        <f t="shared" si="30"/>
        <v>2439</v>
      </c>
      <c r="O10" s="105">
        <v>330</v>
      </c>
      <c r="P10" s="104">
        <f t="shared" si="31"/>
        <v>804870</v>
      </c>
      <c r="Q10" s="106">
        <f t="shared" si="32"/>
        <v>80.487000000000009</v>
      </c>
      <c r="R10" s="106">
        <f t="shared" si="33"/>
        <v>72.438300000000012</v>
      </c>
      <c r="S10" s="107">
        <f t="shared" ref="S10" si="37">Q10-R10</f>
        <v>8.0486999999999966</v>
      </c>
      <c r="T10" s="2"/>
      <c r="U10" s="5"/>
      <c r="V10" s="21"/>
      <c r="W10" s="3"/>
      <c r="X10" s="3"/>
      <c r="Y10" s="3"/>
      <c r="Z10" s="3"/>
      <c r="AA10" s="3"/>
      <c r="AB10" s="20">
        <f t="shared" ref="AB10" si="38">AA10*7850*0.3%</f>
        <v>0</v>
      </c>
      <c r="AC10" s="4"/>
      <c r="AD10" s="4">
        <f t="shared" ref="AD10" si="39">Y10*AC10</f>
        <v>0</v>
      </c>
      <c r="AE10" s="3"/>
      <c r="AF10" s="4"/>
      <c r="AG10" s="4">
        <f t="shared" ref="AG10" si="40">AD10-AF10</f>
        <v>0</v>
      </c>
      <c r="AH10" s="4">
        <f t="shared" si="8"/>
        <v>804870</v>
      </c>
      <c r="AI10" s="3"/>
      <c r="AJ10" s="4"/>
      <c r="AK10" s="17"/>
      <c r="AL10" s="14"/>
      <c r="AM10" s="2"/>
    </row>
    <row r="11" spans="1:39" ht="21">
      <c r="A11" s="3"/>
      <c r="B11" s="117"/>
      <c r="C11" s="23"/>
      <c r="D11" s="118"/>
      <c r="E11" s="3"/>
      <c r="F11" s="3"/>
      <c r="G11" s="3"/>
      <c r="H11" s="3"/>
      <c r="I11" s="3"/>
      <c r="J11" s="3"/>
      <c r="K11" s="103" t="s">
        <v>160</v>
      </c>
      <c r="L11" s="103" t="s">
        <v>97</v>
      </c>
      <c r="M11" s="103" t="s">
        <v>71</v>
      </c>
      <c r="N11" s="104">
        <f t="shared" ref="N11" si="41">K11*400+L11*100+M11</f>
        <v>2310</v>
      </c>
      <c r="O11" s="105">
        <v>330</v>
      </c>
      <c r="P11" s="104">
        <f t="shared" ref="P11" si="42">N11*O11</f>
        <v>762300</v>
      </c>
      <c r="Q11" s="106">
        <f t="shared" ref="Q11:Q13" si="43">P11*0.01%</f>
        <v>76.23</v>
      </c>
      <c r="R11" s="106">
        <f t="shared" ref="R11:R13" si="44">Q11*90%</f>
        <v>68.606999999999999</v>
      </c>
      <c r="S11" s="107">
        <f t="shared" ref="S11" si="45">Q11-R11</f>
        <v>7.6230000000000047</v>
      </c>
      <c r="T11" s="2"/>
      <c r="U11" s="5"/>
      <c r="V11" s="21"/>
      <c r="W11" s="3"/>
      <c r="X11" s="3"/>
      <c r="Y11" s="3"/>
      <c r="Z11" s="3"/>
      <c r="AA11" s="3"/>
      <c r="AB11" s="20"/>
      <c r="AC11" s="4"/>
      <c r="AD11" s="4"/>
      <c r="AE11" s="3"/>
      <c r="AF11" s="4"/>
      <c r="AG11" s="4"/>
      <c r="AH11" s="4"/>
      <c r="AI11" s="3"/>
      <c r="AJ11" s="4"/>
      <c r="AK11" s="17"/>
      <c r="AL11" s="14"/>
      <c r="AM11" s="2"/>
    </row>
    <row r="12" spans="1:39" ht="18">
      <c r="A12" s="3"/>
      <c r="B12" s="117"/>
      <c r="C12" s="23"/>
      <c r="D12" s="118"/>
      <c r="E12" s="3"/>
      <c r="F12" s="3"/>
      <c r="G12" s="3"/>
      <c r="H12" s="3"/>
      <c r="I12" s="3"/>
      <c r="J12" s="3"/>
      <c r="K12" s="3"/>
      <c r="L12" s="3"/>
      <c r="M12" s="3"/>
      <c r="N12" s="4"/>
      <c r="O12" s="3"/>
      <c r="P12" s="4">
        <f>SUM(P10:P11)</f>
        <v>1567170</v>
      </c>
      <c r="Q12" s="8">
        <f t="shared" si="43"/>
        <v>156.71700000000001</v>
      </c>
      <c r="R12" s="8">
        <f t="shared" si="44"/>
        <v>141.04530000000003</v>
      </c>
      <c r="S12" s="108">
        <f>SUM(S10:S11)</f>
        <v>15.671700000000001</v>
      </c>
      <c r="T12" s="2"/>
      <c r="U12" s="5"/>
      <c r="V12" s="21"/>
      <c r="W12" s="3"/>
      <c r="X12" s="3"/>
      <c r="Y12" s="3"/>
      <c r="Z12" s="3"/>
      <c r="AA12" s="3"/>
      <c r="AB12" s="20"/>
      <c r="AC12" s="4"/>
      <c r="AD12" s="4"/>
      <c r="AE12" s="3"/>
      <c r="AF12" s="4"/>
      <c r="AG12" s="4"/>
      <c r="AH12" s="4"/>
      <c r="AI12" s="3"/>
      <c r="AJ12" s="4"/>
      <c r="AK12" s="17"/>
      <c r="AL12" s="14"/>
      <c r="AM12" s="2"/>
    </row>
    <row r="13" spans="1:39" ht="21">
      <c r="A13" s="3">
        <v>7</v>
      </c>
      <c r="B13" s="117" t="s">
        <v>420</v>
      </c>
      <c r="C13" s="119" t="s">
        <v>438</v>
      </c>
      <c r="D13" s="118" t="s">
        <v>421</v>
      </c>
      <c r="E13" s="3" t="s">
        <v>43</v>
      </c>
      <c r="F13" s="3">
        <v>4255</v>
      </c>
      <c r="G13" s="3"/>
      <c r="H13" s="3">
        <v>10</v>
      </c>
      <c r="I13" s="3"/>
      <c r="J13" s="3" t="s">
        <v>37</v>
      </c>
      <c r="K13" s="103" t="s">
        <v>422</v>
      </c>
      <c r="L13" s="103" t="s">
        <v>97</v>
      </c>
      <c r="M13" s="103" t="s">
        <v>88</v>
      </c>
      <c r="N13" s="104">
        <f t="shared" ref="N13" si="46">K13*400+L13*100+M13</f>
        <v>5580</v>
      </c>
      <c r="O13" s="105">
        <v>330</v>
      </c>
      <c r="P13" s="104">
        <f t="shared" ref="P13" si="47">N13*O13</f>
        <v>1841400</v>
      </c>
      <c r="Q13" s="106">
        <f t="shared" si="43"/>
        <v>184.14000000000001</v>
      </c>
      <c r="R13" s="106">
        <f t="shared" si="44"/>
        <v>165.72600000000003</v>
      </c>
      <c r="S13" s="107">
        <f t="shared" ref="S13" si="48">Q13-R13</f>
        <v>18.413999999999987</v>
      </c>
      <c r="T13" s="2"/>
      <c r="U13" s="5"/>
      <c r="V13" s="21"/>
      <c r="W13" s="3"/>
      <c r="X13" s="3"/>
      <c r="Y13" s="3"/>
      <c r="Z13" s="3"/>
      <c r="AA13" s="3"/>
      <c r="AB13" s="20">
        <f t="shared" ref="AB13" si="49">AA13*7850*0.3%</f>
        <v>0</v>
      </c>
      <c r="AC13" s="4"/>
      <c r="AD13" s="4">
        <f t="shared" ref="AD13" si="50">Y13*AC13</f>
        <v>0</v>
      </c>
      <c r="AE13" s="3"/>
      <c r="AF13" s="4"/>
      <c r="AG13" s="4">
        <f t="shared" ref="AG13" si="51">AD13-AF13</f>
        <v>0</v>
      </c>
      <c r="AH13" s="4">
        <f>P13+AG13</f>
        <v>1841400</v>
      </c>
      <c r="AI13" s="3"/>
      <c r="AJ13" s="4"/>
      <c r="AK13" s="17"/>
      <c r="AL13" s="14"/>
      <c r="AM13" s="2"/>
    </row>
    <row r="14" spans="1:39" ht="21">
      <c r="A14" s="3">
        <v>8</v>
      </c>
      <c r="B14" s="117" t="s">
        <v>426</v>
      </c>
      <c r="C14" s="119" t="s">
        <v>427</v>
      </c>
      <c r="D14" s="118" t="s">
        <v>428</v>
      </c>
      <c r="E14" s="3" t="s">
        <v>43</v>
      </c>
      <c r="F14" s="3" t="s">
        <v>430</v>
      </c>
      <c r="G14" s="3"/>
      <c r="H14" s="3"/>
      <c r="I14" s="3"/>
      <c r="J14" s="3" t="s">
        <v>37</v>
      </c>
      <c r="K14" s="103" t="s">
        <v>104</v>
      </c>
      <c r="L14" s="103" t="s">
        <v>376</v>
      </c>
      <c r="M14" s="103" t="s">
        <v>429</v>
      </c>
      <c r="N14" s="104">
        <f t="shared" ref="N14" si="52">K14*400+L14*100+M14</f>
        <v>870</v>
      </c>
      <c r="O14" s="105">
        <v>330</v>
      </c>
      <c r="P14" s="104">
        <f t="shared" ref="P14" si="53">N14*O14</f>
        <v>287100</v>
      </c>
      <c r="Q14" s="106">
        <f t="shared" ref="Q14" si="54">P14*0.01%</f>
        <v>28.71</v>
      </c>
      <c r="R14" s="106">
        <f t="shared" ref="R14" si="55">Q14*90%</f>
        <v>25.839000000000002</v>
      </c>
      <c r="S14" s="107">
        <f t="shared" ref="S14" si="56">Q14-R14</f>
        <v>2.8709999999999987</v>
      </c>
      <c r="T14" s="2"/>
      <c r="U14" s="5"/>
      <c r="V14" s="21"/>
      <c r="W14" s="3"/>
      <c r="X14" s="3"/>
      <c r="Y14" s="3"/>
      <c r="Z14" s="3"/>
      <c r="AA14" s="3"/>
      <c r="AB14" s="20">
        <f t="shared" ref="AB14" si="57">AA14*7850*0.3%</f>
        <v>0</v>
      </c>
      <c r="AC14" s="4"/>
      <c r="AD14" s="4">
        <f t="shared" ref="AD14" si="58">Y14*AC14</f>
        <v>0</v>
      </c>
      <c r="AE14" s="3"/>
      <c r="AF14" s="4"/>
      <c r="AG14" s="4">
        <f t="shared" ref="AG14" si="59">AD14-AF14</f>
        <v>0</v>
      </c>
      <c r="AH14" s="4">
        <f>P14+AG14</f>
        <v>287100</v>
      </c>
      <c r="AI14" s="3"/>
      <c r="AJ14" s="4"/>
      <c r="AK14" s="17"/>
      <c r="AL14" s="14"/>
      <c r="AM14" s="2"/>
    </row>
    <row r="15" spans="1:39" ht="21">
      <c r="A15" s="246">
        <v>9</v>
      </c>
      <c r="B15" s="117" t="s">
        <v>446</v>
      </c>
      <c r="C15" s="119" t="s">
        <v>433</v>
      </c>
      <c r="D15" s="118" t="s">
        <v>428</v>
      </c>
      <c r="E15" s="3" t="s">
        <v>43</v>
      </c>
      <c r="F15" s="3">
        <v>4255</v>
      </c>
      <c r="G15" s="3"/>
      <c r="H15" s="3">
        <v>1</v>
      </c>
      <c r="I15" s="3"/>
      <c r="J15" s="3" t="s">
        <v>37</v>
      </c>
      <c r="K15" s="103" t="s">
        <v>89</v>
      </c>
      <c r="L15" s="103" t="s">
        <v>376</v>
      </c>
      <c r="M15" s="103" t="s">
        <v>378</v>
      </c>
      <c r="N15" s="104">
        <f t="shared" ref="N15:N17" si="60">K15*400+L15*100+M15</f>
        <v>423</v>
      </c>
      <c r="O15" s="105">
        <v>330</v>
      </c>
      <c r="P15" s="104">
        <f t="shared" ref="P15:P17" si="61">N15*O15</f>
        <v>139590</v>
      </c>
      <c r="Q15" s="106">
        <f t="shared" ref="Q15:Q18" si="62">P15*0.01%</f>
        <v>13.959000000000001</v>
      </c>
      <c r="R15" s="106">
        <f t="shared" ref="R15:R18" si="63">Q15*90%</f>
        <v>12.563100000000002</v>
      </c>
      <c r="S15" s="107">
        <f t="shared" ref="S15:S18" si="64">Q15-R15</f>
        <v>1.3958999999999993</v>
      </c>
      <c r="T15" s="2"/>
      <c r="U15" s="5"/>
      <c r="V15" s="21"/>
      <c r="W15" s="3"/>
      <c r="X15" s="3"/>
      <c r="Y15" s="3"/>
      <c r="Z15" s="3"/>
      <c r="AA15" s="3"/>
      <c r="AB15" s="20">
        <f t="shared" ref="AB15:AB17" si="65">AA15*7850*0.3%</f>
        <v>0</v>
      </c>
      <c r="AC15" s="4"/>
      <c r="AD15" s="4">
        <f t="shared" ref="AD15:AD17" si="66">Y15*AC15</f>
        <v>0</v>
      </c>
      <c r="AE15" s="3"/>
      <c r="AF15" s="4"/>
      <c r="AG15" s="4">
        <f t="shared" ref="AG15:AG17" si="67">AD15-AF15</f>
        <v>0</v>
      </c>
      <c r="AH15" s="4">
        <f>P15+AG15</f>
        <v>139590</v>
      </c>
      <c r="AI15" s="3"/>
      <c r="AJ15" s="4"/>
      <c r="AK15" s="17"/>
      <c r="AL15" s="14"/>
      <c r="AM15" s="2"/>
    </row>
    <row r="16" spans="1:39" ht="21">
      <c r="A16" s="247"/>
      <c r="B16" s="117"/>
      <c r="C16" s="119"/>
      <c r="D16" s="118"/>
      <c r="E16" s="3" t="s">
        <v>43</v>
      </c>
      <c r="F16" s="3">
        <v>4255</v>
      </c>
      <c r="G16" s="3"/>
      <c r="H16" s="3">
        <v>3</v>
      </c>
      <c r="I16" s="3"/>
      <c r="J16" s="3" t="s">
        <v>37</v>
      </c>
      <c r="K16" s="103" t="s">
        <v>97</v>
      </c>
      <c r="L16" s="103" t="s">
        <v>89</v>
      </c>
      <c r="M16" s="103" t="s">
        <v>107</v>
      </c>
      <c r="N16" s="104">
        <f t="shared" si="60"/>
        <v>1349</v>
      </c>
      <c r="O16" s="105">
        <v>330</v>
      </c>
      <c r="P16" s="104">
        <f t="shared" si="61"/>
        <v>445170</v>
      </c>
      <c r="Q16" s="106">
        <f t="shared" si="62"/>
        <v>44.517000000000003</v>
      </c>
      <c r="R16" s="106">
        <f t="shared" si="63"/>
        <v>40.065300000000001</v>
      </c>
      <c r="S16" s="107">
        <f t="shared" si="64"/>
        <v>4.4517000000000024</v>
      </c>
      <c r="T16" s="2"/>
      <c r="U16" s="5"/>
      <c r="V16" s="21"/>
      <c r="W16" s="3"/>
      <c r="X16" s="3"/>
      <c r="Y16" s="3"/>
      <c r="Z16" s="3"/>
      <c r="AA16" s="3"/>
      <c r="AB16" s="20">
        <f t="shared" si="65"/>
        <v>0</v>
      </c>
      <c r="AC16" s="4"/>
      <c r="AD16" s="4">
        <f t="shared" si="66"/>
        <v>0</v>
      </c>
      <c r="AE16" s="3"/>
      <c r="AF16" s="4"/>
      <c r="AG16" s="4">
        <f t="shared" si="67"/>
        <v>0</v>
      </c>
      <c r="AH16" s="4">
        <f>P16+AG16</f>
        <v>445170</v>
      </c>
      <c r="AI16" s="3"/>
      <c r="AJ16" s="4"/>
      <c r="AK16" s="17"/>
      <c r="AL16" s="14"/>
      <c r="AM16" s="2"/>
    </row>
    <row r="17" spans="1:39" ht="21">
      <c r="A17" s="247"/>
      <c r="B17" s="117"/>
      <c r="C17" s="119"/>
      <c r="D17" s="118"/>
      <c r="E17" s="3" t="s">
        <v>43</v>
      </c>
      <c r="F17" s="3">
        <v>4255</v>
      </c>
      <c r="G17" s="3"/>
      <c r="H17" s="3">
        <v>4</v>
      </c>
      <c r="I17" s="3"/>
      <c r="J17" s="3" t="s">
        <v>37</v>
      </c>
      <c r="K17" s="103" t="s">
        <v>97</v>
      </c>
      <c r="L17" s="103" t="s">
        <v>97</v>
      </c>
      <c r="M17" s="103" t="s">
        <v>357</v>
      </c>
      <c r="N17" s="104">
        <f t="shared" si="60"/>
        <v>1569</v>
      </c>
      <c r="O17" s="105">
        <v>330</v>
      </c>
      <c r="P17" s="104">
        <f t="shared" si="61"/>
        <v>517770</v>
      </c>
      <c r="Q17" s="106">
        <f t="shared" si="62"/>
        <v>51.777000000000001</v>
      </c>
      <c r="R17" s="106">
        <f t="shared" si="63"/>
        <v>46.599299999999999</v>
      </c>
      <c r="S17" s="107">
        <f t="shared" si="64"/>
        <v>5.1777000000000015</v>
      </c>
      <c r="T17" s="2"/>
      <c r="U17" s="5"/>
      <c r="V17" s="21"/>
      <c r="W17" s="3"/>
      <c r="X17" s="3"/>
      <c r="Y17" s="3"/>
      <c r="Z17" s="3"/>
      <c r="AA17" s="3"/>
      <c r="AB17" s="20">
        <f t="shared" si="65"/>
        <v>0</v>
      </c>
      <c r="AC17" s="4"/>
      <c r="AD17" s="4">
        <f t="shared" si="66"/>
        <v>0</v>
      </c>
      <c r="AE17" s="3"/>
      <c r="AF17" s="4"/>
      <c r="AG17" s="4">
        <f t="shared" si="67"/>
        <v>0</v>
      </c>
      <c r="AH17" s="4">
        <f>P17+AG17</f>
        <v>517770</v>
      </c>
      <c r="AI17" s="3"/>
      <c r="AJ17" s="4"/>
      <c r="AK17" s="17"/>
      <c r="AL17" s="14"/>
      <c r="AM17" s="2"/>
    </row>
    <row r="18" spans="1:39" s="131" customFormat="1" ht="21">
      <c r="A18" s="248"/>
      <c r="B18" s="121"/>
      <c r="C18" s="122"/>
      <c r="D18" s="123"/>
      <c r="E18" s="105"/>
      <c r="F18" s="105"/>
      <c r="G18" s="105"/>
      <c r="H18" s="105"/>
      <c r="I18" s="105"/>
      <c r="J18" s="105"/>
      <c r="K18" s="105"/>
      <c r="L18" s="105"/>
      <c r="M18" s="105"/>
      <c r="N18" s="104"/>
      <c r="O18" s="105"/>
      <c r="P18" s="104">
        <f>SUM(P15:P17)</f>
        <v>1102530</v>
      </c>
      <c r="Q18" s="124">
        <f t="shared" si="62"/>
        <v>110.253</v>
      </c>
      <c r="R18" s="124">
        <f t="shared" si="63"/>
        <v>99.227699999999999</v>
      </c>
      <c r="S18" s="135">
        <f t="shared" si="64"/>
        <v>11.025300000000001</v>
      </c>
      <c r="T18" s="125"/>
      <c r="U18" s="126"/>
      <c r="V18" s="127"/>
      <c r="W18" s="105"/>
      <c r="X18" s="105"/>
      <c r="Y18" s="105"/>
      <c r="Z18" s="105"/>
      <c r="AA18" s="105"/>
      <c r="AB18" s="128"/>
      <c r="AC18" s="104"/>
      <c r="AD18" s="104"/>
      <c r="AE18" s="105"/>
      <c r="AF18" s="104"/>
      <c r="AG18" s="104"/>
      <c r="AH18" s="104"/>
      <c r="AI18" s="105"/>
      <c r="AJ18" s="104"/>
      <c r="AK18" s="129"/>
      <c r="AL18" s="130"/>
      <c r="AM18" s="125"/>
    </row>
    <row r="19" spans="1:39" ht="21">
      <c r="A19" s="246">
        <v>10</v>
      </c>
      <c r="B19" s="117" t="s">
        <v>444</v>
      </c>
      <c r="C19" s="119" t="s">
        <v>439</v>
      </c>
      <c r="D19" s="118" t="s">
        <v>440</v>
      </c>
      <c r="E19" s="3" t="s">
        <v>43</v>
      </c>
      <c r="F19" s="3">
        <v>3678</v>
      </c>
      <c r="G19" s="3"/>
      <c r="H19" s="3">
        <v>24</v>
      </c>
      <c r="I19" s="3"/>
      <c r="J19" s="3" t="s">
        <v>37</v>
      </c>
      <c r="K19" s="103" t="s">
        <v>386</v>
      </c>
      <c r="L19" s="103" t="s">
        <v>376</v>
      </c>
      <c r="M19" s="103" t="s">
        <v>158</v>
      </c>
      <c r="N19" s="104">
        <f t="shared" ref="N19:N20" si="68">K19*400+L19*100+M19</f>
        <v>2861</v>
      </c>
      <c r="O19" s="105">
        <v>330</v>
      </c>
      <c r="P19" s="104">
        <f t="shared" ref="P19:P20" si="69">N19*O19</f>
        <v>944130</v>
      </c>
      <c r="Q19" s="106">
        <f t="shared" ref="Q19:Q21" si="70">P19*0.01%</f>
        <v>94.413000000000011</v>
      </c>
      <c r="R19" s="106">
        <f t="shared" ref="R19:R21" si="71">Q19*90%</f>
        <v>84.971700000000013</v>
      </c>
      <c r="S19" s="107">
        <f t="shared" ref="S19:S21" si="72">Q19-R19</f>
        <v>9.4412999999999982</v>
      </c>
      <c r="T19" s="2"/>
      <c r="U19" s="5"/>
      <c r="V19" s="21"/>
      <c r="W19" s="3"/>
      <c r="X19" s="3"/>
      <c r="Y19" s="3"/>
      <c r="Z19" s="3"/>
      <c r="AA19" s="3"/>
      <c r="AB19" s="20">
        <f t="shared" ref="AB19:AB20" si="73">AA19*7850*0.3%</f>
        <v>0</v>
      </c>
      <c r="AC19" s="4"/>
      <c r="AD19" s="4">
        <f t="shared" ref="AD19:AD20" si="74">Y19*AC19</f>
        <v>0</v>
      </c>
      <c r="AE19" s="3"/>
      <c r="AF19" s="4"/>
      <c r="AG19" s="4">
        <f t="shared" ref="AG19:AG20" si="75">AD19-AF19</f>
        <v>0</v>
      </c>
      <c r="AH19" s="4">
        <f>P19+AG19</f>
        <v>944130</v>
      </c>
      <c r="AI19" s="3"/>
      <c r="AJ19" s="4"/>
      <c r="AK19" s="17"/>
      <c r="AL19" s="14"/>
      <c r="AM19" s="2"/>
    </row>
    <row r="20" spans="1:39" ht="21">
      <c r="A20" s="247"/>
      <c r="B20" s="117" t="s">
        <v>441</v>
      </c>
      <c r="C20" s="119" t="s">
        <v>442</v>
      </c>
      <c r="D20" s="118" t="s">
        <v>443</v>
      </c>
      <c r="E20" s="3" t="s">
        <v>43</v>
      </c>
      <c r="F20" s="3">
        <v>3678</v>
      </c>
      <c r="G20" s="3"/>
      <c r="H20" s="3">
        <v>29</v>
      </c>
      <c r="I20" s="3"/>
      <c r="J20" s="3" t="s">
        <v>37</v>
      </c>
      <c r="K20" s="103" t="s">
        <v>56</v>
      </c>
      <c r="L20" s="103" t="s">
        <v>97</v>
      </c>
      <c r="M20" s="103" t="s">
        <v>85</v>
      </c>
      <c r="N20" s="104">
        <f t="shared" si="68"/>
        <v>3959</v>
      </c>
      <c r="O20" s="105">
        <v>330</v>
      </c>
      <c r="P20" s="104">
        <f t="shared" si="69"/>
        <v>1306470</v>
      </c>
      <c r="Q20" s="106">
        <f t="shared" si="70"/>
        <v>130.64700000000002</v>
      </c>
      <c r="R20" s="106">
        <f t="shared" si="71"/>
        <v>117.58230000000002</v>
      </c>
      <c r="S20" s="107">
        <f t="shared" si="72"/>
        <v>13.064700000000002</v>
      </c>
      <c r="T20" s="2"/>
      <c r="U20" s="5"/>
      <c r="V20" s="21"/>
      <c r="W20" s="3"/>
      <c r="X20" s="3"/>
      <c r="Y20" s="3"/>
      <c r="Z20" s="3"/>
      <c r="AA20" s="3"/>
      <c r="AB20" s="20">
        <f t="shared" si="73"/>
        <v>0</v>
      </c>
      <c r="AC20" s="4"/>
      <c r="AD20" s="4">
        <f t="shared" si="74"/>
        <v>0</v>
      </c>
      <c r="AE20" s="3"/>
      <c r="AF20" s="4"/>
      <c r="AG20" s="4">
        <f t="shared" si="75"/>
        <v>0</v>
      </c>
      <c r="AH20" s="4">
        <f>P20+AG20</f>
        <v>1306470</v>
      </c>
      <c r="AI20" s="3"/>
      <c r="AJ20" s="4"/>
      <c r="AK20" s="17"/>
      <c r="AL20" s="14"/>
      <c r="AM20" s="2"/>
    </row>
    <row r="21" spans="1:39" ht="21">
      <c r="A21" s="248"/>
      <c r="B21" s="117"/>
      <c r="C21" s="23"/>
      <c r="D21" s="118"/>
      <c r="E21" s="3"/>
      <c r="F21" s="3"/>
      <c r="G21" s="3"/>
      <c r="H21" s="3"/>
      <c r="I21" s="3"/>
      <c r="J21" s="3"/>
      <c r="K21" s="3"/>
      <c r="L21" s="3"/>
      <c r="M21" s="3"/>
      <c r="N21" s="4"/>
      <c r="O21" s="3"/>
      <c r="P21" s="104">
        <f>SUM(P19:P20)</f>
        <v>2250600</v>
      </c>
      <c r="Q21" s="124">
        <f t="shared" si="70"/>
        <v>225.06</v>
      </c>
      <c r="R21" s="124">
        <f t="shared" si="71"/>
        <v>202.554</v>
      </c>
      <c r="S21" s="135">
        <f t="shared" si="72"/>
        <v>22.506</v>
      </c>
      <c r="T21" s="2"/>
      <c r="U21" s="5"/>
      <c r="V21" s="21"/>
      <c r="W21" s="3"/>
      <c r="X21" s="3"/>
      <c r="Y21" s="3"/>
      <c r="Z21" s="3"/>
      <c r="AA21" s="3"/>
      <c r="AB21" s="20"/>
      <c r="AC21" s="4"/>
      <c r="AD21" s="4"/>
      <c r="AE21" s="3"/>
      <c r="AF21" s="4"/>
      <c r="AG21" s="4"/>
      <c r="AH21" s="4"/>
      <c r="AI21" s="3"/>
      <c r="AJ21" s="4"/>
      <c r="AK21" s="17"/>
      <c r="AL21" s="14"/>
      <c r="AM21" s="2"/>
    </row>
    <row r="22" spans="1:39" ht="21">
      <c r="A22" s="3">
        <v>11</v>
      </c>
      <c r="B22" s="117" t="s">
        <v>444</v>
      </c>
      <c r="C22" s="119" t="s">
        <v>439</v>
      </c>
      <c r="D22" s="118" t="s">
        <v>440</v>
      </c>
      <c r="E22" s="3" t="s">
        <v>43</v>
      </c>
      <c r="F22" s="3">
        <v>3678</v>
      </c>
      <c r="G22" s="3"/>
      <c r="H22" s="3">
        <v>6</v>
      </c>
      <c r="I22" s="3"/>
      <c r="J22" s="3" t="s">
        <v>37</v>
      </c>
      <c r="K22" s="103" t="s">
        <v>96</v>
      </c>
      <c r="L22" s="103" t="s">
        <v>376</v>
      </c>
      <c r="M22" s="103" t="s">
        <v>50</v>
      </c>
      <c r="N22" s="104">
        <f t="shared" ref="N22" si="76">K22*400+L22*100+M22</f>
        <v>1657</v>
      </c>
      <c r="O22" s="105">
        <v>330</v>
      </c>
      <c r="P22" s="104">
        <f t="shared" ref="P22" si="77">N22*O22</f>
        <v>546810</v>
      </c>
      <c r="Q22" s="106">
        <f t="shared" ref="Q22" si="78">P22*0.01%</f>
        <v>54.681000000000004</v>
      </c>
      <c r="R22" s="106">
        <f t="shared" ref="R22" si="79">Q22*90%</f>
        <v>49.212900000000005</v>
      </c>
      <c r="S22" s="107">
        <f t="shared" ref="S22" si="80">Q22-R22</f>
        <v>5.4680999999999997</v>
      </c>
      <c r="T22" s="2"/>
      <c r="U22" s="5"/>
      <c r="V22" s="21"/>
      <c r="W22" s="3"/>
      <c r="X22" s="3"/>
      <c r="Y22" s="3"/>
      <c r="Z22" s="3"/>
      <c r="AA22" s="3"/>
      <c r="AB22" s="20">
        <f t="shared" ref="AB22" si="81">AA22*7850*0.3%</f>
        <v>0</v>
      </c>
      <c r="AC22" s="4"/>
      <c r="AD22" s="4">
        <f t="shared" ref="AD22" si="82">Y22*AC22</f>
        <v>0</v>
      </c>
      <c r="AE22" s="3"/>
      <c r="AF22" s="4"/>
      <c r="AG22" s="4">
        <f t="shared" ref="AG22" si="83">AD22-AF22</f>
        <v>0</v>
      </c>
      <c r="AH22" s="4">
        <f>P22+AG22</f>
        <v>546810</v>
      </c>
      <c r="AI22" s="3"/>
      <c r="AJ22" s="4"/>
      <c r="AK22" s="17"/>
      <c r="AL22" s="14"/>
      <c r="AM22" s="2" t="s">
        <v>445</v>
      </c>
    </row>
    <row r="23" spans="1:39" ht="21">
      <c r="A23" s="3">
        <v>12</v>
      </c>
      <c r="B23" s="117" t="s">
        <v>464</v>
      </c>
      <c r="C23" s="119" t="s">
        <v>465</v>
      </c>
      <c r="D23" s="118" t="s">
        <v>466</v>
      </c>
      <c r="E23" s="3" t="s">
        <v>43</v>
      </c>
      <c r="F23" s="3">
        <v>494</v>
      </c>
      <c r="G23" s="3"/>
      <c r="H23" s="3">
        <v>27</v>
      </c>
      <c r="I23" s="3"/>
      <c r="J23" s="3" t="s">
        <v>37</v>
      </c>
      <c r="K23" s="103" t="s">
        <v>124</v>
      </c>
      <c r="L23" s="103" t="s">
        <v>104</v>
      </c>
      <c r="M23" s="103" t="s">
        <v>386</v>
      </c>
      <c r="N23" s="104">
        <f t="shared" ref="N23" si="84">K23*400+L23*100+M23</f>
        <v>2607</v>
      </c>
      <c r="O23" s="105">
        <v>330</v>
      </c>
      <c r="P23" s="104">
        <f t="shared" ref="P23" si="85">N23*O23</f>
        <v>860310</v>
      </c>
      <c r="Q23" s="106">
        <f t="shared" ref="Q23" si="86">P23*0.01%</f>
        <v>86.031000000000006</v>
      </c>
      <c r="R23" s="106">
        <f t="shared" ref="R23" si="87">Q23*90%</f>
        <v>77.427900000000008</v>
      </c>
      <c r="S23" s="107">
        <f t="shared" ref="S23" si="88">Q23-R23</f>
        <v>8.6030999999999977</v>
      </c>
      <c r="T23" s="2"/>
      <c r="U23" s="5"/>
      <c r="V23" s="21"/>
      <c r="W23" s="3"/>
      <c r="X23" s="3"/>
      <c r="Y23" s="3"/>
      <c r="Z23" s="3"/>
      <c r="AA23" s="3"/>
      <c r="AB23" s="20">
        <f t="shared" ref="AB23" si="89">AA23*7850*0.3%</f>
        <v>0</v>
      </c>
      <c r="AC23" s="4"/>
      <c r="AD23" s="4">
        <f t="shared" ref="AD23" si="90">Y23*AC23</f>
        <v>0</v>
      </c>
      <c r="AE23" s="3"/>
      <c r="AF23" s="4"/>
      <c r="AG23" s="4">
        <f t="shared" ref="AG23" si="91">AD23-AF23</f>
        <v>0</v>
      </c>
      <c r="AH23" s="4">
        <f>P23+AG23</f>
        <v>860310</v>
      </c>
      <c r="AI23" s="3"/>
      <c r="AJ23" s="4"/>
      <c r="AK23" s="17"/>
      <c r="AL23" s="14"/>
      <c r="AM23" s="2" t="s">
        <v>445</v>
      </c>
    </row>
    <row r="24" spans="1:39" ht="21">
      <c r="A24" s="3"/>
      <c r="B24" s="117"/>
      <c r="C24" s="23"/>
      <c r="D24" s="118"/>
      <c r="E24" s="3" t="s">
        <v>43</v>
      </c>
      <c r="F24" s="3">
        <v>504</v>
      </c>
      <c r="G24" s="3"/>
      <c r="H24" s="3">
        <v>20</v>
      </c>
      <c r="I24" s="3"/>
      <c r="J24" s="3" t="s">
        <v>37</v>
      </c>
      <c r="K24" s="103" t="s">
        <v>97</v>
      </c>
      <c r="L24" s="103" t="s">
        <v>89</v>
      </c>
      <c r="M24" s="103" t="s">
        <v>378</v>
      </c>
      <c r="N24" s="104">
        <f t="shared" ref="N24" si="92">K24*400+L24*100+M24</f>
        <v>1323</v>
      </c>
      <c r="O24" s="105">
        <v>330</v>
      </c>
      <c r="P24" s="104">
        <f t="shared" ref="P24" si="93">N24*O24</f>
        <v>436590</v>
      </c>
      <c r="Q24" s="106">
        <f t="shared" ref="Q24:Q25" si="94">P24*0.01%</f>
        <v>43.658999999999999</v>
      </c>
      <c r="R24" s="106">
        <f t="shared" ref="R24:R25" si="95">Q24*90%</f>
        <v>39.293100000000003</v>
      </c>
      <c r="S24" s="107">
        <f t="shared" ref="S24" si="96">Q24-R24</f>
        <v>4.3658999999999963</v>
      </c>
      <c r="T24" s="2"/>
      <c r="U24" s="5"/>
      <c r="V24" s="21"/>
      <c r="W24" s="3"/>
      <c r="X24" s="3"/>
      <c r="Y24" s="3"/>
      <c r="Z24" s="3"/>
      <c r="AA24" s="3"/>
      <c r="AB24" s="20"/>
      <c r="AC24" s="4"/>
      <c r="AD24" s="4"/>
      <c r="AE24" s="3"/>
      <c r="AF24" s="4"/>
      <c r="AG24" s="4"/>
      <c r="AH24" s="4"/>
      <c r="AI24" s="3"/>
      <c r="AJ24" s="4"/>
      <c r="AK24" s="17"/>
      <c r="AL24" s="14"/>
      <c r="AM24" s="2"/>
    </row>
    <row r="25" spans="1:39" ht="21">
      <c r="A25" s="3"/>
      <c r="B25" s="117"/>
      <c r="C25" s="23"/>
      <c r="D25" s="118"/>
      <c r="E25" s="3"/>
      <c r="F25" s="3"/>
      <c r="G25" s="3"/>
      <c r="H25" s="3"/>
      <c r="I25" s="3"/>
      <c r="J25" s="3"/>
      <c r="K25" s="3"/>
      <c r="L25" s="3"/>
      <c r="M25" s="3"/>
      <c r="N25" s="4"/>
      <c r="O25" s="3"/>
      <c r="P25" s="4">
        <f>SUM(P23:P24)</f>
        <v>1296900</v>
      </c>
      <c r="Q25" s="8">
        <f t="shared" si="94"/>
        <v>129.69</v>
      </c>
      <c r="R25" s="8">
        <f t="shared" si="95"/>
        <v>116.721</v>
      </c>
      <c r="S25" s="135">
        <v>13</v>
      </c>
      <c r="T25" s="2"/>
      <c r="U25" s="5"/>
      <c r="V25" s="21"/>
      <c r="W25" s="3"/>
      <c r="X25" s="3"/>
      <c r="Y25" s="3"/>
      <c r="Z25" s="3"/>
      <c r="AA25" s="3"/>
      <c r="AB25" s="20"/>
      <c r="AC25" s="4"/>
      <c r="AD25" s="4"/>
      <c r="AE25" s="3"/>
      <c r="AF25" s="4"/>
      <c r="AG25" s="4"/>
      <c r="AH25" s="4"/>
      <c r="AI25" s="3"/>
      <c r="AJ25" s="4"/>
      <c r="AK25" s="17"/>
      <c r="AL25" s="14"/>
      <c r="AM25" s="2"/>
    </row>
    <row r="26" spans="1:39" ht="21">
      <c r="A26" s="3">
        <v>13</v>
      </c>
      <c r="B26" s="117" t="s">
        <v>468</v>
      </c>
      <c r="C26" s="23">
        <v>3620100710025</v>
      </c>
      <c r="D26" s="118" t="s">
        <v>470</v>
      </c>
      <c r="E26" s="3" t="s">
        <v>469</v>
      </c>
      <c r="F26" s="3"/>
      <c r="G26" s="3"/>
      <c r="H26" s="3"/>
      <c r="I26" s="3"/>
      <c r="J26" s="3" t="s">
        <v>37</v>
      </c>
      <c r="K26" s="3"/>
      <c r="L26" s="3"/>
      <c r="M26" s="3"/>
      <c r="N26" s="4"/>
      <c r="O26" s="3"/>
      <c r="P26" s="4"/>
      <c r="Q26" s="8">
        <v>130</v>
      </c>
      <c r="R26" s="8">
        <v>117</v>
      </c>
      <c r="S26" s="135">
        <v>13</v>
      </c>
      <c r="T26" s="2"/>
      <c r="U26" s="5"/>
      <c r="V26" s="21"/>
      <c r="W26" s="3"/>
      <c r="X26" s="3"/>
      <c r="Y26" s="3"/>
      <c r="Z26" s="3"/>
      <c r="AA26" s="3"/>
      <c r="AB26" s="20"/>
      <c r="AC26" s="4"/>
      <c r="AD26" s="4"/>
      <c r="AE26" s="3"/>
      <c r="AF26" s="4"/>
      <c r="AG26" s="4"/>
      <c r="AH26" s="4"/>
      <c r="AI26" s="3"/>
      <c r="AJ26" s="4"/>
      <c r="AK26" s="17"/>
      <c r="AL26" s="14"/>
      <c r="AM26" s="2"/>
    </row>
    <row r="27" spans="1:39" ht="21">
      <c r="A27" s="3">
        <v>14</v>
      </c>
      <c r="B27" s="117" t="s">
        <v>484</v>
      </c>
      <c r="C27" s="23">
        <v>3470300031239</v>
      </c>
      <c r="D27" s="118" t="s">
        <v>483</v>
      </c>
      <c r="E27" s="3" t="s">
        <v>43</v>
      </c>
      <c r="F27" s="3">
        <v>359</v>
      </c>
      <c r="G27" s="3"/>
      <c r="H27" s="3">
        <v>23</v>
      </c>
      <c r="I27" s="3"/>
      <c r="J27" s="3" t="s">
        <v>37</v>
      </c>
      <c r="K27" s="103" t="s">
        <v>89</v>
      </c>
      <c r="L27" s="103" t="s">
        <v>89</v>
      </c>
      <c r="M27" s="103" t="s">
        <v>82</v>
      </c>
      <c r="N27" s="104">
        <f t="shared" ref="N27:N29" si="97">K27*400+L27*100+M27</f>
        <v>538</v>
      </c>
      <c r="O27" s="105">
        <v>330</v>
      </c>
      <c r="P27" s="104">
        <f t="shared" ref="P27:P29" si="98">N27*O27</f>
        <v>177540</v>
      </c>
      <c r="Q27" s="106">
        <f t="shared" ref="Q27:Q29" si="99">P27*0.01%</f>
        <v>17.754000000000001</v>
      </c>
      <c r="R27" s="106">
        <f t="shared" ref="R27:R30" si="100">Q27*90%</f>
        <v>15.978600000000002</v>
      </c>
      <c r="S27" s="107">
        <f t="shared" ref="S27:S29" si="101">Q27-R27</f>
        <v>1.7753999999999994</v>
      </c>
      <c r="T27" s="2"/>
      <c r="U27" s="5"/>
      <c r="V27" s="21"/>
      <c r="W27" s="3"/>
      <c r="X27" s="3"/>
      <c r="Y27" s="3"/>
      <c r="Z27" s="3"/>
      <c r="AA27" s="3"/>
      <c r="AB27" s="20"/>
      <c r="AC27" s="4"/>
      <c r="AD27" s="4"/>
      <c r="AE27" s="3"/>
      <c r="AF27" s="4"/>
      <c r="AG27" s="4"/>
      <c r="AH27" s="4"/>
      <c r="AI27" s="3"/>
      <c r="AJ27" s="4"/>
      <c r="AK27" s="17"/>
      <c r="AL27" s="14"/>
      <c r="AM27" s="2"/>
    </row>
    <row r="28" spans="1:39" ht="21">
      <c r="A28" s="3"/>
      <c r="B28" s="117"/>
      <c r="C28" s="23"/>
      <c r="D28" s="118"/>
      <c r="E28" s="3" t="s">
        <v>43</v>
      </c>
      <c r="F28" s="3">
        <v>360</v>
      </c>
      <c r="G28" s="3"/>
      <c r="H28" s="3">
        <v>3</v>
      </c>
      <c r="I28" s="3"/>
      <c r="J28" s="3" t="s">
        <v>37</v>
      </c>
      <c r="K28" s="103" t="s">
        <v>89</v>
      </c>
      <c r="L28" s="103" t="s">
        <v>97</v>
      </c>
      <c r="M28" s="103" t="s">
        <v>71</v>
      </c>
      <c r="N28" s="104">
        <f t="shared" si="97"/>
        <v>710</v>
      </c>
      <c r="O28" s="105">
        <v>330</v>
      </c>
      <c r="P28" s="104">
        <f t="shared" si="98"/>
        <v>234300</v>
      </c>
      <c r="Q28" s="106">
        <f t="shared" si="99"/>
        <v>23.43</v>
      </c>
      <c r="R28" s="106">
        <f t="shared" si="100"/>
        <v>21.087</v>
      </c>
      <c r="S28" s="107">
        <f t="shared" si="101"/>
        <v>2.343</v>
      </c>
      <c r="T28" s="2"/>
      <c r="U28" s="5"/>
      <c r="V28" s="21"/>
      <c r="W28" s="3"/>
      <c r="X28" s="3"/>
      <c r="Y28" s="3"/>
      <c r="Z28" s="3"/>
      <c r="AA28" s="3"/>
      <c r="AB28" s="20"/>
      <c r="AC28" s="4"/>
      <c r="AD28" s="4"/>
      <c r="AE28" s="3"/>
      <c r="AF28" s="4"/>
      <c r="AG28" s="4"/>
      <c r="AH28" s="4"/>
      <c r="AI28" s="3"/>
      <c r="AJ28" s="4"/>
      <c r="AK28" s="17"/>
      <c r="AL28" s="14"/>
      <c r="AM28" s="2"/>
    </row>
    <row r="29" spans="1:39" ht="21">
      <c r="A29" s="3"/>
      <c r="B29" s="117"/>
      <c r="C29" s="23"/>
      <c r="D29" s="118"/>
      <c r="E29" s="3" t="s">
        <v>43</v>
      </c>
      <c r="F29" s="3">
        <v>360</v>
      </c>
      <c r="G29" s="3"/>
      <c r="H29" s="3">
        <v>2</v>
      </c>
      <c r="I29" s="3"/>
      <c r="J29" s="3" t="s">
        <v>37</v>
      </c>
      <c r="K29" s="103" t="s">
        <v>376</v>
      </c>
      <c r="L29" s="103" t="s">
        <v>97</v>
      </c>
      <c r="M29" s="103" t="s">
        <v>395</v>
      </c>
      <c r="N29" s="104">
        <f t="shared" si="97"/>
        <v>381</v>
      </c>
      <c r="O29" s="105">
        <v>330</v>
      </c>
      <c r="P29" s="104">
        <f t="shared" si="98"/>
        <v>125730</v>
      </c>
      <c r="Q29" s="106">
        <f t="shared" si="99"/>
        <v>12.573</v>
      </c>
      <c r="R29" s="106">
        <f t="shared" si="100"/>
        <v>11.315700000000001</v>
      </c>
      <c r="S29" s="107">
        <f t="shared" si="101"/>
        <v>1.257299999999999</v>
      </c>
      <c r="T29" s="2"/>
      <c r="U29" s="5"/>
      <c r="V29" s="21"/>
      <c r="W29" s="3"/>
      <c r="X29" s="3"/>
      <c r="Y29" s="3"/>
      <c r="Z29" s="3"/>
      <c r="AA29" s="3"/>
      <c r="AB29" s="20"/>
      <c r="AC29" s="4"/>
      <c r="AD29" s="4"/>
      <c r="AE29" s="3"/>
      <c r="AF29" s="4"/>
      <c r="AG29" s="4"/>
      <c r="AH29" s="4"/>
      <c r="AI29" s="3"/>
      <c r="AJ29" s="4"/>
      <c r="AK29" s="17"/>
      <c r="AL29" s="14"/>
      <c r="AM29" s="2"/>
    </row>
    <row r="30" spans="1:39" ht="18">
      <c r="A30" s="3"/>
      <c r="B30" s="117"/>
      <c r="C30" s="23"/>
      <c r="D30" s="118"/>
      <c r="E30" s="3"/>
      <c r="F30" s="3"/>
      <c r="G30" s="3"/>
      <c r="H30" s="3"/>
      <c r="I30" s="3"/>
      <c r="J30" s="3"/>
      <c r="K30" s="3"/>
      <c r="L30" s="3"/>
      <c r="M30" s="3"/>
      <c r="N30" s="4"/>
      <c r="O30" s="3"/>
      <c r="P30" s="4">
        <f>SUM(P27:P29)</f>
        <v>537570</v>
      </c>
      <c r="Q30" s="157">
        <f>SUM(Q27:Q29)</f>
        <v>53.756999999999998</v>
      </c>
      <c r="R30" s="8">
        <f t="shared" si="100"/>
        <v>48.381299999999996</v>
      </c>
      <c r="S30" s="158">
        <v>5</v>
      </c>
      <c r="T30" s="2"/>
      <c r="U30" s="5"/>
      <c r="V30" s="21"/>
      <c r="W30" s="3"/>
      <c r="X30" s="3"/>
      <c r="Y30" s="3"/>
      <c r="Z30" s="3"/>
      <c r="AA30" s="3"/>
      <c r="AB30" s="20"/>
      <c r="AC30" s="4"/>
      <c r="AD30" s="4"/>
      <c r="AE30" s="3"/>
      <c r="AF30" s="4"/>
      <c r="AG30" s="4"/>
      <c r="AH30" s="4"/>
      <c r="AI30" s="3"/>
      <c r="AJ30" s="4"/>
      <c r="AK30" s="17"/>
      <c r="AL30" s="14"/>
      <c r="AM30" s="2"/>
    </row>
    <row r="31" spans="1:39" ht="18">
      <c r="A31" s="3"/>
      <c r="B31" s="117"/>
      <c r="C31" s="23"/>
      <c r="D31" s="118"/>
      <c r="E31" s="3"/>
      <c r="F31" s="3"/>
      <c r="G31" s="3"/>
      <c r="H31" s="3"/>
      <c r="I31" s="3"/>
      <c r="J31" s="3"/>
      <c r="K31" s="3"/>
      <c r="L31" s="3"/>
      <c r="M31" s="3"/>
      <c r="N31" s="4"/>
      <c r="O31" s="3"/>
      <c r="P31" s="4"/>
      <c r="Q31" s="8"/>
      <c r="R31" s="8"/>
      <c r="S31" s="2"/>
      <c r="T31" s="2"/>
      <c r="U31" s="5"/>
      <c r="V31" s="21"/>
      <c r="W31" s="3"/>
      <c r="X31" s="3"/>
      <c r="Y31" s="3"/>
      <c r="Z31" s="3"/>
      <c r="AA31" s="3"/>
      <c r="AB31" s="20"/>
      <c r="AC31" s="4"/>
      <c r="AD31" s="4"/>
      <c r="AE31" s="3"/>
      <c r="AF31" s="4"/>
      <c r="AG31" s="4"/>
      <c r="AH31" s="4"/>
      <c r="AI31" s="3"/>
      <c r="AJ31" s="4"/>
      <c r="AK31" s="17"/>
      <c r="AL31" s="14"/>
      <c r="AM31" s="2"/>
    </row>
    <row r="32" spans="1:39" ht="18">
      <c r="A32" s="3"/>
      <c r="B32" s="117"/>
      <c r="C32" s="23"/>
      <c r="D32" s="118"/>
      <c r="E32" s="3"/>
      <c r="F32" s="3"/>
      <c r="G32" s="3"/>
      <c r="H32" s="3"/>
      <c r="I32" s="3"/>
      <c r="J32" s="3"/>
      <c r="K32" s="3"/>
      <c r="L32" s="3"/>
      <c r="M32" s="3"/>
      <c r="N32" s="4"/>
      <c r="O32" s="3"/>
      <c r="P32" s="4"/>
      <c r="Q32" s="8"/>
      <c r="R32" s="8"/>
      <c r="S32" s="2"/>
      <c r="T32" s="2"/>
      <c r="U32" s="5"/>
      <c r="V32" s="21"/>
      <c r="W32" s="3"/>
      <c r="X32" s="3"/>
      <c r="Y32" s="3"/>
      <c r="Z32" s="3"/>
      <c r="AA32" s="3"/>
      <c r="AB32" s="20"/>
      <c r="AC32" s="4"/>
      <c r="AD32" s="4"/>
      <c r="AE32" s="3"/>
      <c r="AF32" s="4"/>
      <c r="AG32" s="4"/>
      <c r="AH32" s="4"/>
      <c r="AI32" s="3"/>
      <c r="AJ32" s="4"/>
      <c r="AK32" s="17"/>
      <c r="AL32" s="14"/>
      <c r="AM32" s="2"/>
    </row>
    <row r="33" spans="1:39" ht="18">
      <c r="A33" s="3"/>
      <c r="B33" s="117"/>
      <c r="C33" s="23"/>
      <c r="D33" s="118"/>
      <c r="E33" s="3"/>
      <c r="F33" s="3"/>
      <c r="G33" s="3"/>
      <c r="H33" s="3"/>
      <c r="I33" s="3"/>
      <c r="J33" s="3"/>
      <c r="K33" s="3"/>
      <c r="L33" s="3"/>
      <c r="M33" s="3"/>
      <c r="N33" s="4"/>
      <c r="O33" s="3"/>
      <c r="P33" s="4"/>
      <c r="Q33" s="8"/>
      <c r="R33" s="8"/>
      <c r="S33" s="2"/>
      <c r="T33" s="2"/>
      <c r="U33" s="5"/>
      <c r="V33" s="21"/>
      <c r="W33" s="3"/>
      <c r="X33" s="3"/>
      <c r="Y33" s="3"/>
      <c r="Z33" s="3"/>
      <c r="AA33" s="3"/>
      <c r="AB33" s="20"/>
      <c r="AC33" s="4"/>
      <c r="AD33" s="4"/>
      <c r="AE33" s="3"/>
      <c r="AF33" s="4"/>
      <c r="AG33" s="4"/>
      <c r="AH33" s="4"/>
      <c r="AI33" s="3"/>
      <c r="AJ33" s="4"/>
      <c r="AK33" s="17"/>
      <c r="AL33" s="14"/>
      <c r="AM33" s="2"/>
    </row>
    <row r="34" spans="1:39" ht="18">
      <c r="A34" s="3"/>
      <c r="B34" s="117"/>
      <c r="C34" s="23"/>
      <c r="D34" s="118"/>
      <c r="E34" s="3"/>
      <c r="F34" s="3"/>
      <c r="G34" s="3"/>
      <c r="H34" s="3"/>
      <c r="I34" s="3"/>
      <c r="J34" s="3"/>
      <c r="K34" s="3"/>
      <c r="L34" s="3"/>
      <c r="M34" s="3"/>
      <c r="N34" s="4"/>
      <c r="O34" s="3"/>
      <c r="P34" s="4"/>
      <c r="Q34" s="8"/>
      <c r="R34" s="8"/>
      <c r="S34" s="2"/>
      <c r="T34" s="2"/>
      <c r="U34" s="5"/>
      <c r="V34" s="21"/>
      <c r="W34" s="3"/>
      <c r="X34" s="3"/>
      <c r="Y34" s="3"/>
      <c r="Z34" s="3"/>
      <c r="AA34" s="3"/>
      <c r="AB34" s="20"/>
      <c r="AC34" s="4"/>
      <c r="AD34" s="4"/>
      <c r="AE34" s="3"/>
      <c r="AF34" s="4"/>
      <c r="AG34" s="4"/>
      <c r="AH34" s="4"/>
      <c r="AI34" s="3"/>
      <c r="AJ34" s="4"/>
      <c r="AK34" s="17"/>
      <c r="AL34" s="14"/>
      <c r="AM34" s="2"/>
    </row>
    <row r="35" spans="1:39" ht="18">
      <c r="A35" s="3"/>
      <c r="B35" s="117"/>
      <c r="C35" s="23"/>
      <c r="D35" s="118"/>
      <c r="E35" s="3"/>
      <c r="F35" s="3"/>
      <c r="G35" s="3"/>
      <c r="H35" s="3"/>
      <c r="I35" s="3"/>
      <c r="J35" s="3"/>
      <c r="K35" s="3"/>
      <c r="L35" s="3"/>
      <c r="M35" s="3"/>
      <c r="N35" s="4"/>
      <c r="O35" s="3"/>
      <c r="P35" s="4"/>
      <c r="Q35" s="8"/>
      <c r="R35" s="8"/>
      <c r="S35" s="2"/>
      <c r="T35" s="2"/>
      <c r="U35" s="5"/>
      <c r="V35" s="21"/>
      <c r="W35" s="3"/>
      <c r="X35" s="3"/>
      <c r="Y35" s="3"/>
      <c r="Z35" s="3"/>
      <c r="AA35" s="3"/>
      <c r="AB35" s="20"/>
      <c r="AC35" s="4"/>
      <c r="AD35" s="4"/>
      <c r="AE35" s="3"/>
      <c r="AF35" s="4"/>
      <c r="AG35" s="4"/>
      <c r="AH35" s="4"/>
      <c r="AI35" s="3"/>
      <c r="AJ35" s="4"/>
      <c r="AK35" s="17"/>
      <c r="AL35" s="14"/>
      <c r="AM35" s="2"/>
    </row>
    <row r="36" spans="1:39" ht="18">
      <c r="A36" s="3"/>
      <c r="B36" s="117"/>
      <c r="C36" s="23"/>
      <c r="D36" s="118"/>
      <c r="E36" s="3"/>
      <c r="F36" s="3"/>
      <c r="G36" s="3"/>
      <c r="H36" s="3"/>
      <c r="I36" s="3"/>
      <c r="J36" s="3"/>
      <c r="K36" s="3"/>
      <c r="L36" s="3"/>
      <c r="M36" s="3"/>
      <c r="N36" s="4"/>
      <c r="O36" s="3"/>
      <c r="P36" s="4"/>
      <c r="Q36" s="8"/>
      <c r="R36" s="8"/>
      <c r="S36" s="2"/>
      <c r="T36" s="2"/>
      <c r="U36" s="5"/>
      <c r="V36" s="21"/>
      <c r="W36" s="3"/>
      <c r="X36" s="3"/>
      <c r="Y36" s="3"/>
      <c r="Z36" s="3"/>
      <c r="AA36" s="3"/>
      <c r="AB36" s="20"/>
      <c r="AC36" s="4"/>
      <c r="AD36" s="4"/>
      <c r="AE36" s="3"/>
      <c r="AF36" s="4"/>
      <c r="AG36" s="4"/>
      <c r="AH36" s="4"/>
      <c r="AI36" s="3"/>
      <c r="AJ36" s="4"/>
      <c r="AK36" s="17"/>
      <c r="AL36" s="14"/>
      <c r="AM36" s="2"/>
    </row>
    <row r="37" spans="1:39" ht="18">
      <c r="A37" s="3"/>
      <c r="B37" s="117"/>
      <c r="C37" s="23"/>
      <c r="D37" s="118"/>
      <c r="E37" s="3"/>
      <c r="F37" s="3"/>
      <c r="G37" s="3"/>
      <c r="H37" s="3"/>
      <c r="I37" s="3"/>
      <c r="J37" s="3"/>
      <c r="K37" s="3"/>
      <c r="L37" s="3"/>
      <c r="M37" s="3"/>
      <c r="N37" s="4"/>
      <c r="O37" s="3"/>
      <c r="P37" s="4"/>
      <c r="Q37" s="8"/>
      <c r="R37" s="8"/>
      <c r="S37" s="2"/>
      <c r="T37" s="2"/>
      <c r="U37" s="5"/>
      <c r="V37" s="21"/>
      <c r="W37" s="3"/>
      <c r="X37" s="3"/>
      <c r="Y37" s="3"/>
      <c r="Z37" s="3"/>
      <c r="AA37" s="3"/>
      <c r="AB37" s="20"/>
      <c r="AC37" s="4"/>
      <c r="AD37" s="4"/>
      <c r="AE37" s="3"/>
      <c r="AF37" s="4"/>
      <c r="AG37" s="4"/>
      <c r="AH37" s="4"/>
      <c r="AI37" s="3"/>
      <c r="AJ37" s="4"/>
      <c r="AK37" s="17"/>
      <c r="AL37" s="14"/>
      <c r="AM37" s="2"/>
    </row>
    <row r="38" spans="1:39" ht="18">
      <c r="A38" s="3"/>
      <c r="B38" s="117"/>
      <c r="C38" s="23"/>
      <c r="D38" s="118"/>
      <c r="E38" s="3"/>
      <c r="F38" s="3"/>
      <c r="G38" s="3"/>
      <c r="H38" s="3"/>
      <c r="I38" s="3"/>
      <c r="J38" s="3"/>
      <c r="K38" s="3"/>
      <c r="L38" s="3"/>
      <c r="M38" s="3"/>
      <c r="N38" s="4"/>
      <c r="O38" s="3"/>
      <c r="P38" s="4"/>
      <c r="Q38" s="8"/>
      <c r="R38" s="8"/>
      <c r="S38" s="2"/>
      <c r="T38" s="2"/>
      <c r="U38" s="5"/>
      <c r="V38" s="21"/>
      <c r="W38" s="3"/>
      <c r="X38" s="3"/>
      <c r="Y38" s="3"/>
      <c r="Z38" s="3"/>
      <c r="AA38" s="3"/>
      <c r="AB38" s="20"/>
      <c r="AC38" s="4"/>
      <c r="AD38" s="4"/>
      <c r="AE38" s="3"/>
      <c r="AF38" s="4"/>
      <c r="AG38" s="4"/>
      <c r="AH38" s="4"/>
      <c r="AI38" s="3"/>
      <c r="AJ38" s="4"/>
      <c r="AK38" s="17"/>
      <c r="AL38" s="14"/>
      <c r="AM38" s="2"/>
    </row>
    <row r="39" spans="1:39" ht="18">
      <c r="A39" s="3"/>
      <c r="B39" s="117"/>
      <c r="C39" s="23"/>
      <c r="D39" s="118"/>
      <c r="E39" s="3"/>
      <c r="F39" s="3"/>
      <c r="G39" s="3"/>
      <c r="H39" s="3"/>
      <c r="I39" s="3"/>
      <c r="J39" s="3"/>
      <c r="K39" s="3"/>
      <c r="L39" s="3"/>
      <c r="M39" s="3"/>
      <c r="N39" s="4"/>
      <c r="O39" s="3"/>
      <c r="P39" s="4"/>
      <c r="Q39" s="8"/>
      <c r="R39" s="8"/>
      <c r="S39" s="2"/>
      <c r="T39" s="2"/>
      <c r="U39" s="5"/>
      <c r="V39" s="21"/>
      <c r="W39" s="3"/>
      <c r="X39" s="3"/>
      <c r="Y39" s="3"/>
      <c r="Z39" s="3"/>
      <c r="AA39" s="3"/>
      <c r="AB39" s="20"/>
      <c r="AC39" s="4"/>
      <c r="AD39" s="4"/>
      <c r="AE39" s="3"/>
      <c r="AF39" s="4"/>
      <c r="AG39" s="4"/>
      <c r="AH39" s="4"/>
      <c r="AI39" s="3"/>
      <c r="AJ39" s="4"/>
      <c r="AK39" s="17"/>
      <c r="AL39" s="14"/>
      <c r="AM39" s="2"/>
    </row>
    <row r="40" spans="1:39" ht="18">
      <c r="A40" s="3"/>
      <c r="B40" s="117"/>
      <c r="C40" s="23"/>
      <c r="D40" s="118"/>
      <c r="E40" s="3"/>
      <c r="F40" s="3"/>
      <c r="G40" s="3"/>
      <c r="H40" s="3"/>
      <c r="I40" s="3"/>
      <c r="J40" s="3"/>
      <c r="K40" s="3"/>
      <c r="L40" s="3"/>
      <c r="M40" s="3"/>
      <c r="N40" s="4"/>
      <c r="O40" s="3"/>
      <c r="P40" s="4"/>
      <c r="Q40" s="8"/>
      <c r="R40" s="8"/>
      <c r="S40" s="2"/>
      <c r="T40" s="2"/>
      <c r="U40" s="5"/>
      <c r="V40" s="21"/>
      <c r="W40" s="3"/>
      <c r="X40" s="3"/>
      <c r="Y40" s="3"/>
      <c r="Z40" s="3"/>
      <c r="AA40" s="3"/>
      <c r="AB40" s="20"/>
      <c r="AC40" s="4"/>
      <c r="AD40" s="4"/>
      <c r="AE40" s="3"/>
      <c r="AF40" s="4"/>
      <c r="AG40" s="4"/>
      <c r="AH40" s="4"/>
      <c r="AI40" s="3"/>
      <c r="AJ40" s="4"/>
      <c r="AK40" s="17"/>
      <c r="AL40" s="14"/>
      <c r="AM40" s="2"/>
    </row>
    <row r="41" spans="1:39" ht="18">
      <c r="A41" s="3"/>
      <c r="B41" s="117"/>
      <c r="C41" s="23"/>
      <c r="D41" s="118"/>
      <c r="E41" s="3"/>
      <c r="F41" s="3"/>
      <c r="G41" s="3"/>
      <c r="H41" s="3"/>
      <c r="I41" s="3"/>
      <c r="J41" s="3"/>
      <c r="K41" s="3"/>
      <c r="L41" s="3"/>
      <c r="M41" s="3"/>
      <c r="N41" s="4"/>
      <c r="O41" s="3"/>
      <c r="P41" s="4"/>
      <c r="Q41" s="8"/>
      <c r="R41" s="8"/>
      <c r="S41" s="2"/>
      <c r="T41" s="2"/>
      <c r="U41" s="5"/>
      <c r="V41" s="21"/>
      <c r="W41" s="3"/>
      <c r="X41" s="3"/>
      <c r="Y41" s="3"/>
      <c r="Z41" s="3"/>
      <c r="AA41" s="3"/>
      <c r="AB41" s="20"/>
      <c r="AC41" s="4"/>
      <c r="AD41" s="4"/>
      <c r="AE41" s="3"/>
      <c r="AF41" s="4"/>
      <c r="AG41" s="4"/>
      <c r="AH41" s="4"/>
      <c r="AI41" s="3"/>
      <c r="AJ41" s="4"/>
      <c r="AK41" s="17"/>
      <c r="AL41" s="14"/>
      <c r="AM41" s="2"/>
    </row>
    <row r="42" spans="1:39" ht="18">
      <c r="A42" s="3"/>
      <c r="B42" s="117"/>
      <c r="C42" s="23"/>
      <c r="D42" s="118"/>
      <c r="E42" s="3"/>
      <c r="F42" s="3"/>
      <c r="G42" s="3"/>
      <c r="H42" s="3"/>
      <c r="I42" s="3"/>
      <c r="J42" s="3"/>
      <c r="K42" s="3"/>
      <c r="L42" s="3"/>
      <c r="M42" s="3"/>
      <c r="N42" s="4"/>
      <c r="O42" s="3"/>
      <c r="P42" s="4"/>
      <c r="Q42" s="8"/>
      <c r="R42" s="8"/>
      <c r="S42" s="2"/>
      <c r="T42" s="2"/>
      <c r="U42" s="5"/>
      <c r="V42" s="21"/>
      <c r="W42" s="3"/>
      <c r="X42" s="3"/>
      <c r="Y42" s="3"/>
      <c r="Z42" s="3"/>
      <c r="AA42" s="3"/>
      <c r="AB42" s="20"/>
      <c r="AC42" s="4"/>
      <c r="AD42" s="4"/>
      <c r="AE42" s="3"/>
      <c r="AF42" s="4"/>
      <c r="AG42" s="4"/>
      <c r="AH42" s="4"/>
      <c r="AI42" s="3"/>
      <c r="AJ42" s="4"/>
      <c r="AK42" s="17"/>
      <c r="AL42" s="14"/>
      <c r="AM42" s="2"/>
    </row>
    <row r="43" spans="1:39" ht="18">
      <c r="A43" s="3"/>
      <c r="B43" s="117"/>
      <c r="C43" s="23"/>
      <c r="D43" s="118"/>
      <c r="E43" s="3"/>
      <c r="F43" s="3"/>
      <c r="G43" s="3"/>
      <c r="H43" s="3"/>
      <c r="I43" s="3"/>
      <c r="J43" s="3"/>
      <c r="K43" s="3"/>
      <c r="L43" s="3"/>
      <c r="M43" s="3"/>
      <c r="N43" s="4"/>
      <c r="O43" s="3"/>
      <c r="P43" s="4"/>
      <c r="Q43" s="8"/>
      <c r="R43" s="8"/>
      <c r="S43" s="2"/>
      <c r="T43" s="2"/>
      <c r="U43" s="5"/>
      <c r="V43" s="21"/>
      <c r="W43" s="3"/>
      <c r="X43" s="3"/>
      <c r="Y43" s="3"/>
      <c r="Z43" s="3"/>
      <c r="AA43" s="3"/>
      <c r="AB43" s="20"/>
      <c r="AC43" s="4"/>
      <c r="AD43" s="4"/>
      <c r="AE43" s="3"/>
      <c r="AF43" s="4"/>
      <c r="AG43" s="4"/>
      <c r="AH43" s="4"/>
      <c r="AI43" s="3"/>
      <c r="AJ43" s="4"/>
      <c r="AK43" s="17"/>
      <c r="AL43" s="14"/>
      <c r="AM43" s="2"/>
    </row>
    <row r="44" spans="1:39" ht="18">
      <c r="A44" s="3"/>
      <c r="B44" s="117"/>
      <c r="C44" s="23"/>
      <c r="D44" s="118"/>
      <c r="E44" s="3"/>
      <c r="F44" s="3"/>
      <c r="G44" s="3"/>
      <c r="H44" s="3"/>
      <c r="I44" s="3"/>
      <c r="J44" s="3"/>
      <c r="K44" s="3"/>
      <c r="L44" s="3"/>
      <c r="M44" s="3"/>
      <c r="N44" s="4"/>
      <c r="O44" s="3"/>
      <c r="P44" s="4"/>
      <c r="Q44" s="8"/>
      <c r="R44" s="8"/>
      <c r="S44" s="2"/>
      <c r="T44" s="2"/>
      <c r="U44" s="5"/>
      <c r="V44" s="21"/>
      <c r="W44" s="3"/>
      <c r="X44" s="3"/>
      <c r="Y44" s="3"/>
      <c r="Z44" s="3"/>
      <c r="AA44" s="3"/>
      <c r="AB44" s="20"/>
      <c r="AC44" s="4"/>
      <c r="AD44" s="4"/>
      <c r="AE44" s="3"/>
      <c r="AF44" s="4"/>
      <c r="AG44" s="4"/>
      <c r="AH44" s="4"/>
      <c r="AI44" s="3"/>
      <c r="AJ44" s="4"/>
      <c r="AK44" s="17"/>
      <c r="AL44" s="14"/>
      <c r="AM44" s="2"/>
    </row>
    <row r="45" spans="1:39" ht="18">
      <c r="A45" s="3"/>
      <c r="B45" s="117"/>
      <c r="C45" s="23"/>
      <c r="D45" s="118"/>
      <c r="E45" s="3"/>
      <c r="F45" s="3"/>
      <c r="G45" s="3"/>
      <c r="H45" s="3"/>
      <c r="I45" s="3"/>
      <c r="J45" s="3"/>
      <c r="K45" s="3"/>
      <c r="L45" s="3"/>
      <c r="M45" s="3"/>
      <c r="N45" s="4"/>
      <c r="O45" s="3"/>
      <c r="P45" s="4"/>
      <c r="Q45" s="8"/>
      <c r="R45" s="8"/>
      <c r="S45" s="2"/>
      <c r="T45" s="2"/>
      <c r="U45" s="5"/>
      <c r="V45" s="21"/>
      <c r="W45" s="3"/>
      <c r="X45" s="3"/>
      <c r="Y45" s="3"/>
      <c r="Z45" s="3"/>
      <c r="AA45" s="3"/>
      <c r="AB45" s="20"/>
      <c r="AC45" s="4"/>
      <c r="AD45" s="4"/>
      <c r="AE45" s="3"/>
      <c r="AF45" s="4"/>
      <c r="AG45" s="4"/>
      <c r="AH45" s="4"/>
      <c r="AI45" s="3"/>
      <c r="AJ45" s="4"/>
      <c r="AK45" s="17"/>
      <c r="AL45" s="14"/>
      <c r="AM45" s="2"/>
    </row>
    <row r="46" spans="1:39" ht="18">
      <c r="A46" s="3"/>
      <c r="B46" s="117"/>
      <c r="C46" s="23"/>
      <c r="D46" s="118"/>
      <c r="E46" s="3"/>
      <c r="F46" s="3"/>
      <c r="G46" s="3"/>
      <c r="H46" s="3"/>
      <c r="I46" s="3"/>
      <c r="J46" s="3"/>
      <c r="K46" s="3"/>
      <c r="L46" s="3"/>
      <c r="M46" s="3"/>
      <c r="N46" s="4"/>
      <c r="O46" s="3"/>
      <c r="P46" s="4"/>
      <c r="Q46" s="8"/>
      <c r="R46" s="8"/>
      <c r="S46" s="2"/>
      <c r="T46" s="2"/>
      <c r="U46" s="5"/>
      <c r="V46" s="21"/>
      <c r="W46" s="3"/>
      <c r="X46" s="3"/>
      <c r="Y46" s="3"/>
      <c r="Z46" s="3"/>
      <c r="AA46" s="3"/>
      <c r="AB46" s="20"/>
      <c r="AC46" s="4"/>
      <c r="AD46" s="4"/>
      <c r="AE46" s="3"/>
      <c r="AF46" s="4"/>
      <c r="AG46" s="4"/>
      <c r="AH46" s="4"/>
      <c r="AI46" s="3"/>
      <c r="AJ46" s="4"/>
      <c r="AK46" s="17"/>
      <c r="AL46" s="14"/>
      <c r="AM46" s="2"/>
    </row>
    <row r="47" spans="1:39" ht="18">
      <c r="A47" s="3"/>
      <c r="B47" s="117"/>
      <c r="C47" s="23"/>
      <c r="D47" s="118"/>
      <c r="E47" s="3"/>
      <c r="F47" s="3"/>
      <c r="G47" s="3"/>
      <c r="H47" s="3"/>
      <c r="I47" s="3"/>
      <c r="J47" s="3"/>
      <c r="K47" s="3"/>
      <c r="L47" s="3"/>
      <c r="M47" s="3"/>
      <c r="N47" s="4"/>
      <c r="O47" s="3"/>
      <c r="P47" s="4"/>
      <c r="Q47" s="8"/>
      <c r="R47" s="8"/>
      <c r="S47" s="2"/>
      <c r="T47" s="2"/>
      <c r="U47" s="5"/>
      <c r="V47" s="21"/>
      <c r="W47" s="3"/>
      <c r="X47" s="3"/>
      <c r="Y47" s="3"/>
      <c r="Z47" s="3"/>
      <c r="AA47" s="3"/>
      <c r="AB47" s="20"/>
      <c r="AC47" s="4"/>
      <c r="AD47" s="4"/>
      <c r="AE47" s="3"/>
      <c r="AF47" s="4"/>
      <c r="AG47" s="4"/>
      <c r="AH47" s="4"/>
      <c r="AI47" s="3"/>
      <c r="AJ47" s="4"/>
      <c r="AK47" s="17"/>
      <c r="AL47" s="14"/>
      <c r="AM47" s="2"/>
    </row>
    <row r="48" spans="1:39" ht="18">
      <c r="A48" s="3"/>
      <c r="B48" s="117"/>
      <c r="C48" s="23"/>
      <c r="D48" s="118"/>
      <c r="E48" s="3"/>
      <c r="F48" s="3"/>
      <c r="G48" s="3"/>
      <c r="H48" s="3"/>
      <c r="I48" s="3"/>
      <c r="J48" s="3"/>
      <c r="K48" s="3"/>
      <c r="L48" s="3"/>
      <c r="M48" s="3"/>
      <c r="N48" s="4"/>
      <c r="O48" s="3"/>
      <c r="P48" s="4"/>
      <c r="Q48" s="8"/>
      <c r="R48" s="8"/>
      <c r="S48" s="2"/>
      <c r="T48" s="2"/>
      <c r="U48" s="5"/>
      <c r="V48" s="21"/>
      <c r="W48" s="3"/>
      <c r="X48" s="3"/>
      <c r="Y48" s="3"/>
      <c r="Z48" s="3"/>
      <c r="AA48" s="3"/>
      <c r="AB48" s="20"/>
      <c r="AC48" s="4"/>
      <c r="AD48" s="4"/>
      <c r="AE48" s="3"/>
      <c r="AF48" s="4"/>
      <c r="AG48" s="4"/>
      <c r="AH48" s="4"/>
      <c r="AI48" s="3"/>
      <c r="AJ48" s="4"/>
      <c r="AK48" s="17"/>
      <c r="AL48" s="14"/>
      <c r="AM48" s="2"/>
    </row>
    <row r="49" spans="1:39" ht="18">
      <c r="A49" s="3"/>
      <c r="B49" s="117"/>
      <c r="C49" s="23"/>
      <c r="D49" s="118"/>
      <c r="E49" s="3"/>
      <c r="F49" s="3"/>
      <c r="G49" s="3"/>
      <c r="H49" s="3"/>
      <c r="I49" s="3"/>
      <c r="J49" s="3"/>
      <c r="K49" s="3"/>
      <c r="L49" s="3"/>
      <c r="M49" s="3"/>
      <c r="N49" s="4"/>
      <c r="O49" s="3"/>
      <c r="P49" s="4"/>
      <c r="Q49" s="8"/>
      <c r="R49" s="8"/>
      <c r="S49" s="2"/>
      <c r="T49" s="2"/>
      <c r="U49" s="5"/>
      <c r="V49" s="21"/>
      <c r="W49" s="3"/>
      <c r="X49" s="3"/>
      <c r="Y49" s="3"/>
      <c r="Z49" s="3"/>
      <c r="AA49" s="3"/>
      <c r="AB49" s="20"/>
      <c r="AC49" s="4"/>
      <c r="AD49" s="4"/>
      <c r="AE49" s="3"/>
      <c r="AF49" s="4"/>
      <c r="AG49" s="4"/>
      <c r="AH49" s="4"/>
      <c r="AI49" s="3"/>
      <c r="AJ49" s="4"/>
      <c r="AK49" s="17"/>
      <c r="AL49" s="14"/>
      <c r="AM49" s="2"/>
    </row>
    <row r="50" spans="1:39" ht="18">
      <c r="A50" s="3"/>
      <c r="B50" s="117"/>
      <c r="C50" s="23"/>
      <c r="D50" s="118"/>
      <c r="E50" s="3"/>
      <c r="F50" s="3"/>
      <c r="G50" s="3"/>
      <c r="H50" s="3"/>
      <c r="I50" s="3"/>
      <c r="J50" s="3"/>
      <c r="K50" s="3"/>
      <c r="L50" s="3"/>
      <c r="M50" s="3"/>
      <c r="N50" s="4"/>
      <c r="O50" s="3"/>
      <c r="P50" s="4"/>
      <c r="Q50" s="8"/>
      <c r="R50" s="8"/>
      <c r="S50" s="2"/>
      <c r="T50" s="2"/>
      <c r="U50" s="5"/>
      <c r="V50" s="21"/>
      <c r="W50" s="3"/>
      <c r="X50" s="3"/>
      <c r="Y50" s="3"/>
      <c r="Z50" s="3"/>
      <c r="AA50" s="3"/>
      <c r="AB50" s="20"/>
      <c r="AC50" s="4"/>
      <c r="AD50" s="4"/>
      <c r="AE50" s="3"/>
      <c r="AF50" s="4"/>
      <c r="AG50" s="4"/>
      <c r="AH50" s="4"/>
      <c r="AI50" s="3"/>
      <c r="AJ50" s="4"/>
      <c r="AK50" s="17"/>
      <c r="AL50" s="14"/>
      <c r="AM50" s="2"/>
    </row>
    <row r="51" spans="1:39" ht="18">
      <c r="A51" s="3"/>
      <c r="B51" s="117"/>
      <c r="C51" s="23"/>
      <c r="D51" s="118"/>
      <c r="E51" s="3"/>
      <c r="F51" s="3"/>
      <c r="G51" s="3"/>
      <c r="H51" s="3"/>
      <c r="I51" s="3"/>
      <c r="J51" s="3"/>
      <c r="K51" s="3"/>
      <c r="L51" s="3"/>
      <c r="M51" s="3"/>
      <c r="N51" s="4"/>
      <c r="O51" s="3"/>
      <c r="P51" s="4"/>
      <c r="Q51" s="8"/>
      <c r="R51" s="8"/>
      <c r="S51" s="2"/>
      <c r="T51" s="2"/>
      <c r="U51" s="5"/>
      <c r="V51" s="21"/>
      <c r="W51" s="3"/>
      <c r="X51" s="3"/>
      <c r="Y51" s="3"/>
      <c r="Z51" s="3"/>
      <c r="AA51" s="3"/>
      <c r="AB51" s="20"/>
      <c r="AC51" s="4"/>
      <c r="AD51" s="4"/>
      <c r="AE51" s="3"/>
      <c r="AF51" s="4"/>
      <c r="AG51" s="4"/>
      <c r="AH51" s="4"/>
      <c r="AI51" s="3"/>
      <c r="AJ51" s="4"/>
      <c r="AK51" s="17"/>
      <c r="AL51" s="14"/>
      <c r="AM51" s="2"/>
    </row>
    <row r="52" spans="1:39" ht="18">
      <c r="A52" s="3"/>
      <c r="B52" s="117"/>
      <c r="C52" s="23"/>
      <c r="D52" s="118"/>
      <c r="E52" s="3"/>
      <c r="F52" s="3"/>
      <c r="G52" s="3"/>
      <c r="H52" s="3"/>
      <c r="I52" s="3"/>
      <c r="J52" s="3"/>
      <c r="K52" s="3"/>
      <c r="L52" s="3"/>
      <c r="M52" s="3"/>
      <c r="N52" s="4"/>
      <c r="O52" s="3"/>
      <c r="P52" s="4"/>
      <c r="Q52" s="8"/>
      <c r="R52" s="8"/>
      <c r="S52" s="2"/>
      <c r="T52" s="2"/>
      <c r="U52" s="5"/>
      <c r="V52" s="21"/>
      <c r="W52" s="3"/>
      <c r="X52" s="3"/>
      <c r="Y52" s="3"/>
      <c r="Z52" s="3"/>
      <c r="AA52" s="3"/>
      <c r="AB52" s="20"/>
      <c r="AC52" s="4"/>
      <c r="AD52" s="4"/>
      <c r="AE52" s="3"/>
      <c r="AF52" s="4"/>
      <c r="AG52" s="4"/>
      <c r="AH52" s="4"/>
      <c r="AI52" s="3"/>
      <c r="AJ52" s="4"/>
      <c r="AK52" s="17"/>
      <c r="AL52" s="14"/>
      <c r="AM52" s="2"/>
    </row>
    <row r="53" spans="1:39" ht="18">
      <c r="A53" s="3"/>
      <c r="B53" s="117"/>
      <c r="C53" s="23"/>
      <c r="D53" s="118"/>
      <c r="E53" s="3"/>
      <c r="F53" s="3"/>
      <c r="G53" s="3"/>
      <c r="H53" s="3"/>
      <c r="I53" s="3"/>
      <c r="J53" s="3"/>
      <c r="K53" s="3"/>
      <c r="L53" s="3"/>
      <c r="M53" s="3"/>
      <c r="N53" s="4"/>
      <c r="O53" s="3"/>
      <c r="P53" s="4"/>
      <c r="Q53" s="8"/>
      <c r="R53" s="8"/>
      <c r="S53" s="2"/>
      <c r="T53" s="2"/>
      <c r="U53" s="5"/>
      <c r="V53" s="21"/>
      <c r="W53" s="3"/>
      <c r="X53" s="3"/>
      <c r="Y53" s="3"/>
      <c r="Z53" s="3"/>
      <c r="AA53" s="3"/>
      <c r="AB53" s="20"/>
      <c r="AC53" s="4"/>
      <c r="AD53" s="4"/>
      <c r="AE53" s="3"/>
      <c r="AF53" s="4"/>
      <c r="AG53" s="4"/>
      <c r="AH53" s="4"/>
      <c r="AI53" s="3"/>
      <c r="AJ53" s="4"/>
      <c r="AK53" s="17"/>
      <c r="AL53" s="14"/>
      <c r="AM53" s="2"/>
    </row>
    <row r="54" spans="1:39" ht="18">
      <c r="A54" s="3"/>
      <c r="B54" s="117"/>
      <c r="C54" s="23"/>
      <c r="D54" s="118"/>
      <c r="E54" s="3"/>
      <c r="F54" s="3"/>
      <c r="G54" s="3"/>
      <c r="H54" s="3"/>
      <c r="I54" s="3"/>
      <c r="J54" s="3"/>
      <c r="K54" s="3"/>
      <c r="L54" s="3"/>
      <c r="M54" s="3"/>
      <c r="N54" s="4"/>
      <c r="O54" s="3"/>
      <c r="P54" s="4"/>
      <c r="Q54" s="8"/>
      <c r="R54" s="8"/>
      <c r="S54" s="2"/>
      <c r="T54" s="2"/>
      <c r="U54" s="5"/>
      <c r="V54" s="21"/>
      <c r="W54" s="3"/>
      <c r="X54" s="3"/>
      <c r="Y54" s="3"/>
      <c r="Z54" s="3"/>
      <c r="AA54" s="3"/>
      <c r="AB54" s="20"/>
      <c r="AC54" s="4"/>
      <c r="AD54" s="4"/>
      <c r="AE54" s="3"/>
      <c r="AF54" s="4"/>
      <c r="AG54" s="4"/>
      <c r="AH54" s="4"/>
      <c r="AI54" s="3"/>
      <c r="AJ54" s="4"/>
      <c r="AK54" s="17"/>
      <c r="AL54" s="14"/>
      <c r="AM54" s="2"/>
    </row>
    <row r="55" spans="1:39" ht="18">
      <c r="A55" s="3"/>
      <c r="B55" s="117"/>
      <c r="C55" s="23"/>
      <c r="D55" s="118"/>
      <c r="E55" s="3"/>
      <c r="F55" s="3"/>
      <c r="G55" s="3"/>
      <c r="H55" s="3"/>
      <c r="I55" s="3"/>
      <c r="J55" s="3"/>
      <c r="K55" s="3"/>
      <c r="L55" s="3"/>
      <c r="M55" s="3"/>
      <c r="N55" s="4"/>
      <c r="O55" s="3"/>
      <c r="P55" s="4"/>
      <c r="Q55" s="8"/>
      <c r="R55" s="8"/>
      <c r="S55" s="2"/>
      <c r="T55" s="2"/>
      <c r="U55" s="5"/>
      <c r="V55" s="21"/>
      <c r="W55" s="3"/>
      <c r="X55" s="3"/>
      <c r="Y55" s="3"/>
      <c r="Z55" s="3"/>
      <c r="AA55" s="3"/>
      <c r="AB55" s="20"/>
      <c r="AC55" s="4"/>
      <c r="AD55" s="4"/>
      <c r="AE55" s="3"/>
      <c r="AF55" s="4"/>
      <c r="AG55" s="4"/>
      <c r="AH55" s="4"/>
      <c r="AI55" s="3"/>
      <c r="AJ55" s="4"/>
      <c r="AK55" s="17"/>
      <c r="AL55" s="14"/>
      <c r="AM55" s="2"/>
    </row>
    <row r="56" spans="1:39" ht="18">
      <c r="A56" s="3"/>
      <c r="B56" s="117"/>
      <c r="C56" s="23"/>
      <c r="D56" s="118"/>
      <c r="E56" s="3"/>
      <c r="F56" s="3"/>
      <c r="G56" s="3"/>
      <c r="H56" s="3"/>
      <c r="I56" s="3"/>
      <c r="J56" s="3"/>
      <c r="K56" s="3"/>
      <c r="L56" s="3"/>
      <c r="M56" s="3"/>
      <c r="N56" s="4"/>
      <c r="O56" s="3"/>
      <c r="P56" s="4"/>
      <c r="Q56" s="8"/>
      <c r="R56" s="8"/>
      <c r="S56" s="2"/>
      <c r="T56" s="2"/>
      <c r="U56" s="5"/>
      <c r="V56" s="21"/>
      <c r="W56" s="3"/>
      <c r="X56" s="3"/>
      <c r="Y56" s="3"/>
      <c r="Z56" s="3"/>
      <c r="AA56" s="3"/>
      <c r="AB56" s="20"/>
      <c r="AC56" s="4"/>
      <c r="AD56" s="4"/>
      <c r="AE56" s="3"/>
      <c r="AF56" s="4"/>
      <c r="AG56" s="4"/>
      <c r="AH56" s="4"/>
      <c r="AI56" s="3"/>
      <c r="AJ56" s="4"/>
      <c r="AK56" s="17"/>
      <c r="AL56" s="14"/>
      <c r="AM56" s="2"/>
    </row>
    <row r="57" spans="1:39" ht="18">
      <c r="A57" s="3"/>
      <c r="B57" s="117"/>
      <c r="C57" s="23"/>
      <c r="D57" s="118"/>
      <c r="E57" s="3"/>
      <c r="F57" s="3"/>
      <c r="G57" s="3"/>
      <c r="H57" s="3"/>
      <c r="I57" s="3"/>
      <c r="J57" s="3"/>
      <c r="K57" s="3"/>
      <c r="L57" s="3"/>
      <c r="M57" s="3"/>
      <c r="N57" s="4"/>
      <c r="O57" s="3"/>
      <c r="P57" s="4"/>
      <c r="Q57" s="8"/>
      <c r="R57" s="8"/>
      <c r="S57" s="2"/>
      <c r="T57" s="2"/>
      <c r="U57" s="5"/>
      <c r="V57" s="21"/>
      <c r="W57" s="3"/>
      <c r="X57" s="3"/>
      <c r="Y57" s="3"/>
      <c r="Z57" s="3"/>
      <c r="AA57" s="3"/>
      <c r="AB57" s="20"/>
      <c r="AC57" s="4"/>
      <c r="AD57" s="4"/>
      <c r="AE57" s="3"/>
      <c r="AF57" s="4"/>
      <c r="AG57" s="4"/>
      <c r="AH57" s="4"/>
      <c r="AI57" s="3"/>
      <c r="AJ57" s="4"/>
      <c r="AK57" s="17"/>
      <c r="AL57" s="14"/>
      <c r="AM57" s="2"/>
    </row>
    <row r="58" spans="1:39" ht="18">
      <c r="A58" s="3"/>
      <c r="B58" s="117"/>
      <c r="C58" s="23"/>
      <c r="D58" s="118"/>
      <c r="E58" s="3"/>
      <c r="F58" s="3"/>
      <c r="G58" s="3"/>
      <c r="H58" s="3"/>
      <c r="I58" s="3"/>
      <c r="J58" s="3"/>
      <c r="K58" s="3"/>
      <c r="L58" s="3"/>
      <c r="M58" s="3"/>
      <c r="N58" s="4"/>
      <c r="O58" s="3"/>
      <c r="P58" s="4"/>
      <c r="Q58" s="8"/>
      <c r="R58" s="8"/>
      <c r="S58" s="2"/>
      <c r="T58" s="2"/>
      <c r="U58" s="5"/>
      <c r="V58" s="21"/>
      <c r="W58" s="3"/>
      <c r="X58" s="3"/>
      <c r="Y58" s="3"/>
      <c r="Z58" s="3"/>
      <c r="AA58" s="3"/>
      <c r="AB58" s="20"/>
      <c r="AC58" s="4"/>
      <c r="AD58" s="4"/>
      <c r="AE58" s="3"/>
      <c r="AF58" s="4"/>
      <c r="AG58" s="4"/>
      <c r="AH58" s="4"/>
      <c r="AI58" s="3"/>
      <c r="AJ58" s="4"/>
      <c r="AK58" s="17"/>
      <c r="AL58" s="14"/>
      <c r="AM58" s="2"/>
    </row>
    <row r="59" spans="1:39" ht="18">
      <c r="A59" s="3"/>
      <c r="B59" s="117"/>
      <c r="C59" s="23"/>
      <c r="D59" s="118"/>
      <c r="E59" s="3"/>
      <c r="F59" s="3"/>
      <c r="G59" s="3"/>
      <c r="H59" s="3"/>
      <c r="I59" s="3"/>
      <c r="J59" s="3"/>
      <c r="K59" s="3"/>
      <c r="L59" s="3"/>
      <c r="M59" s="3"/>
      <c r="N59" s="4"/>
      <c r="O59" s="3"/>
      <c r="P59" s="4"/>
      <c r="Q59" s="8"/>
      <c r="R59" s="8"/>
      <c r="S59" s="2"/>
      <c r="T59" s="2"/>
      <c r="U59" s="5"/>
      <c r="V59" s="21"/>
      <c r="W59" s="3"/>
      <c r="X59" s="3"/>
      <c r="Y59" s="3"/>
      <c r="Z59" s="3"/>
      <c r="AA59" s="3"/>
      <c r="AB59" s="20"/>
      <c r="AC59" s="4"/>
      <c r="AD59" s="4"/>
      <c r="AE59" s="3"/>
      <c r="AF59" s="4"/>
      <c r="AG59" s="4"/>
      <c r="AH59" s="4"/>
      <c r="AI59" s="3"/>
      <c r="AJ59" s="4"/>
      <c r="AK59" s="17"/>
      <c r="AL59" s="14"/>
      <c r="AM59" s="2"/>
    </row>
    <row r="60" spans="1:39" ht="18">
      <c r="A60" s="3"/>
      <c r="B60" s="117"/>
      <c r="C60" s="23"/>
      <c r="D60" s="118"/>
      <c r="E60" s="3"/>
      <c r="F60" s="3"/>
      <c r="G60" s="3"/>
      <c r="H60" s="3"/>
      <c r="I60" s="3"/>
      <c r="J60" s="3"/>
      <c r="K60" s="3"/>
      <c r="L60" s="3"/>
      <c r="M60" s="3"/>
      <c r="N60" s="4"/>
      <c r="O60" s="3"/>
      <c r="P60" s="4"/>
      <c r="Q60" s="8"/>
      <c r="R60" s="8"/>
      <c r="S60" s="2"/>
      <c r="T60" s="2"/>
      <c r="U60" s="5"/>
      <c r="V60" s="21"/>
      <c r="W60" s="3"/>
      <c r="X60" s="3"/>
      <c r="Y60" s="3"/>
      <c r="Z60" s="3"/>
      <c r="AA60" s="3"/>
      <c r="AB60" s="20"/>
      <c r="AC60" s="4"/>
      <c r="AD60" s="4"/>
      <c r="AE60" s="3"/>
      <c r="AF60" s="4"/>
      <c r="AG60" s="4"/>
      <c r="AH60" s="4"/>
      <c r="AI60" s="3"/>
      <c r="AJ60" s="4"/>
      <c r="AK60" s="17"/>
      <c r="AL60" s="14"/>
      <c r="AM60" s="2"/>
    </row>
    <row r="61" spans="1:39" ht="18">
      <c r="A61" s="3"/>
      <c r="B61" s="117"/>
      <c r="C61" s="23"/>
      <c r="D61" s="118"/>
      <c r="E61" s="3"/>
      <c r="F61" s="3"/>
      <c r="G61" s="3"/>
      <c r="H61" s="3"/>
      <c r="I61" s="3"/>
      <c r="J61" s="3"/>
      <c r="K61" s="3"/>
      <c r="L61" s="3"/>
      <c r="M61" s="3"/>
      <c r="N61" s="4"/>
      <c r="O61" s="3"/>
      <c r="P61" s="4"/>
      <c r="Q61" s="8"/>
      <c r="R61" s="8"/>
      <c r="S61" s="2"/>
      <c r="T61" s="2"/>
      <c r="U61" s="5"/>
      <c r="V61" s="21"/>
      <c r="W61" s="3"/>
      <c r="X61" s="3"/>
      <c r="Y61" s="3"/>
      <c r="Z61" s="3"/>
      <c r="AA61" s="3"/>
      <c r="AB61" s="20"/>
      <c r="AC61" s="4"/>
      <c r="AD61" s="4"/>
      <c r="AE61" s="3"/>
      <c r="AF61" s="4"/>
      <c r="AG61" s="4"/>
      <c r="AH61" s="4"/>
      <c r="AI61" s="3"/>
      <c r="AJ61" s="4"/>
      <c r="AK61" s="17"/>
      <c r="AL61" s="14"/>
      <c r="AM61" s="2"/>
    </row>
    <row r="62" spans="1:39" ht="18">
      <c r="A62" s="3"/>
      <c r="B62" s="117"/>
      <c r="C62" s="23"/>
      <c r="D62" s="118"/>
      <c r="E62" s="3"/>
      <c r="F62" s="3"/>
      <c r="G62" s="3"/>
      <c r="H62" s="3"/>
      <c r="I62" s="3"/>
      <c r="J62" s="3"/>
      <c r="K62" s="3"/>
      <c r="L62" s="3"/>
      <c r="M62" s="3"/>
      <c r="N62" s="4"/>
      <c r="O62" s="3"/>
      <c r="P62" s="4"/>
      <c r="Q62" s="8"/>
      <c r="R62" s="8"/>
      <c r="S62" s="2"/>
      <c r="T62" s="2"/>
      <c r="U62" s="5"/>
      <c r="V62" s="21"/>
      <c r="W62" s="3"/>
      <c r="X62" s="3"/>
      <c r="Y62" s="3"/>
      <c r="Z62" s="3"/>
      <c r="AA62" s="3"/>
      <c r="AB62" s="20"/>
      <c r="AC62" s="4"/>
      <c r="AD62" s="4"/>
      <c r="AE62" s="3"/>
      <c r="AF62" s="4"/>
      <c r="AG62" s="4"/>
      <c r="AH62" s="4"/>
      <c r="AI62" s="3"/>
      <c r="AJ62" s="4"/>
      <c r="AK62" s="17"/>
      <c r="AL62" s="14"/>
      <c r="AM62" s="2"/>
    </row>
    <row r="63" spans="1:39" ht="18">
      <c r="A63" s="3"/>
      <c r="B63" s="117"/>
      <c r="C63" s="23"/>
      <c r="D63" s="118"/>
      <c r="E63" s="3"/>
      <c r="F63" s="3"/>
      <c r="G63" s="3"/>
      <c r="H63" s="3"/>
      <c r="I63" s="3"/>
      <c r="J63" s="3"/>
      <c r="K63" s="3"/>
      <c r="L63" s="3"/>
      <c r="M63" s="3"/>
      <c r="N63" s="4"/>
      <c r="O63" s="3"/>
      <c r="P63" s="4"/>
      <c r="Q63" s="8"/>
      <c r="R63" s="8"/>
      <c r="S63" s="2"/>
      <c r="T63" s="2"/>
      <c r="U63" s="5"/>
      <c r="V63" s="21"/>
      <c r="W63" s="3"/>
      <c r="X63" s="3"/>
      <c r="Y63" s="3"/>
      <c r="Z63" s="3"/>
      <c r="AA63" s="3"/>
      <c r="AB63" s="20"/>
      <c r="AC63" s="4"/>
      <c r="AD63" s="4"/>
      <c r="AE63" s="3"/>
      <c r="AF63" s="4"/>
      <c r="AG63" s="4"/>
      <c r="AH63" s="4"/>
      <c r="AI63" s="3"/>
      <c r="AJ63" s="4"/>
      <c r="AK63" s="17"/>
      <c r="AL63" s="14"/>
      <c r="AM63" s="2"/>
    </row>
    <row r="64" spans="1:39" ht="18">
      <c r="A64" s="3"/>
      <c r="B64" s="117"/>
      <c r="C64" s="23"/>
      <c r="D64" s="118"/>
      <c r="E64" s="3"/>
      <c r="F64" s="3"/>
      <c r="G64" s="3"/>
      <c r="H64" s="3"/>
      <c r="I64" s="3"/>
      <c r="J64" s="3"/>
      <c r="K64" s="3"/>
      <c r="L64" s="3"/>
      <c r="M64" s="3"/>
      <c r="N64" s="4"/>
      <c r="O64" s="3"/>
      <c r="P64" s="4"/>
      <c r="Q64" s="8"/>
      <c r="R64" s="8"/>
      <c r="S64" s="2"/>
      <c r="T64" s="2"/>
      <c r="U64" s="5"/>
      <c r="V64" s="21"/>
      <c r="W64" s="3"/>
      <c r="X64" s="3"/>
      <c r="Y64" s="3"/>
      <c r="Z64" s="3"/>
      <c r="AA64" s="3"/>
      <c r="AB64" s="20"/>
      <c r="AC64" s="4"/>
      <c r="AD64" s="4"/>
      <c r="AE64" s="3"/>
      <c r="AF64" s="4"/>
      <c r="AG64" s="4"/>
      <c r="AH64" s="4"/>
      <c r="AI64" s="3"/>
      <c r="AJ64" s="4"/>
      <c r="AK64" s="17"/>
      <c r="AL64" s="14"/>
      <c r="AM64" s="2"/>
    </row>
    <row r="65" spans="1:39" ht="18">
      <c r="A65" s="3"/>
      <c r="B65" s="117"/>
      <c r="C65" s="23"/>
      <c r="D65" s="118"/>
      <c r="E65" s="3"/>
      <c r="F65" s="3"/>
      <c r="G65" s="3"/>
      <c r="H65" s="3"/>
      <c r="I65" s="3"/>
      <c r="J65" s="3"/>
      <c r="K65" s="3"/>
      <c r="L65" s="3"/>
      <c r="M65" s="3"/>
      <c r="N65" s="4"/>
      <c r="O65" s="3"/>
      <c r="P65" s="4"/>
      <c r="Q65" s="8"/>
      <c r="R65" s="8"/>
      <c r="S65" s="2"/>
      <c r="T65" s="2"/>
      <c r="U65" s="5"/>
      <c r="V65" s="21"/>
      <c r="W65" s="3"/>
      <c r="X65" s="3"/>
      <c r="Y65" s="3"/>
      <c r="Z65" s="3"/>
      <c r="AA65" s="3"/>
      <c r="AB65" s="20"/>
      <c r="AC65" s="4"/>
      <c r="AD65" s="4"/>
      <c r="AE65" s="3"/>
      <c r="AF65" s="4"/>
      <c r="AG65" s="4"/>
      <c r="AH65" s="4"/>
      <c r="AI65" s="3"/>
      <c r="AJ65" s="4"/>
      <c r="AK65" s="17"/>
      <c r="AL65" s="14"/>
      <c r="AM65" s="2"/>
    </row>
    <row r="66" spans="1:39" ht="18">
      <c r="A66" s="3"/>
      <c r="B66" s="117"/>
      <c r="C66" s="23"/>
      <c r="D66" s="118"/>
      <c r="E66" s="3"/>
      <c r="F66" s="3"/>
      <c r="G66" s="3"/>
      <c r="H66" s="3"/>
      <c r="I66" s="3"/>
      <c r="J66" s="3"/>
      <c r="K66" s="3"/>
      <c r="L66" s="3"/>
      <c r="M66" s="3"/>
      <c r="N66" s="4"/>
      <c r="O66" s="3"/>
      <c r="P66" s="4"/>
      <c r="Q66" s="8"/>
      <c r="R66" s="8"/>
      <c r="S66" s="2"/>
      <c r="T66" s="2"/>
      <c r="U66" s="5"/>
      <c r="V66" s="21"/>
      <c r="W66" s="3"/>
      <c r="X66" s="3"/>
      <c r="Y66" s="3"/>
      <c r="Z66" s="3"/>
      <c r="AA66" s="3"/>
      <c r="AB66" s="20"/>
      <c r="AC66" s="4"/>
      <c r="AD66" s="4"/>
      <c r="AE66" s="3"/>
      <c r="AF66" s="4"/>
      <c r="AG66" s="4"/>
      <c r="AH66" s="4"/>
      <c r="AI66" s="3"/>
      <c r="AJ66" s="4"/>
      <c r="AK66" s="17"/>
      <c r="AL66" s="14"/>
      <c r="AM66" s="2"/>
    </row>
    <row r="67" spans="1:39" ht="18">
      <c r="A67" s="3"/>
      <c r="B67" s="117"/>
      <c r="C67" s="23"/>
      <c r="D67" s="118"/>
      <c r="E67" s="3"/>
      <c r="F67" s="3"/>
      <c r="G67" s="3"/>
      <c r="H67" s="3"/>
      <c r="I67" s="3"/>
      <c r="J67" s="3"/>
      <c r="K67" s="3"/>
      <c r="L67" s="3"/>
      <c r="M67" s="3"/>
      <c r="N67" s="4"/>
      <c r="O67" s="3"/>
      <c r="P67" s="4"/>
      <c r="Q67" s="8"/>
      <c r="R67" s="8"/>
      <c r="S67" s="2"/>
      <c r="T67" s="2"/>
      <c r="U67" s="5"/>
      <c r="V67" s="21"/>
      <c r="W67" s="3"/>
      <c r="X67" s="3"/>
      <c r="Y67" s="3"/>
      <c r="Z67" s="3"/>
      <c r="AA67" s="3"/>
      <c r="AB67" s="20"/>
      <c r="AC67" s="4"/>
      <c r="AD67" s="4"/>
      <c r="AE67" s="3"/>
      <c r="AF67" s="4"/>
      <c r="AG67" s="4"/>
      <c r="AH67" s="4"/>
      <c r="AI67" s="3"/>
      <c r="AJ67" s="4"/>
      <c r="AK67" s="17"/>
      <c r="AL67" s="14"/>
      <c r="AM67" s="2"/>
    </row>
    <row r="68" spans="1:39" ht="18">
      <c r="A68" s="3"/>
      <c r="B68" s="117"/>
      <c r="C68" s="23"/>
      <c r="D68" s="118"/>
      <c r="E68" s="3"/>
      <c r="F68" s="3"/>
      <c r="G68" s="3"/>
      <c r="H68" s="3"/>
      <c r="I68" s="3"/>
      <c r="J68" s="3"/>
      <c r="K68" s="3"/>
      <c r="L68" s="3"/>
      <c r="M68" s="3"/>
      <c r="N68" s="4"/>
      <c r="O68" s="3"/>
      <c r="P68" s="4"/>
      <c r="Q68" s="8"/>
      <c r="R68" s="8"/>
      <c r="S68" s="2"/>
      <c r="T68" s="2"/>
      <c r="U68" s="5"/>
      <c r="V68" s="21"/>
      <c r="W68" s="3"/>
      <c r="X68" s="3"/>
      <c r="Y68" s="3"/>
      <c r="Z68" s="3"/>
      <c r="AA68" s="3"/>
      <c r="AB68" s="20"/>
      <c r="AC68" s="4"/>
      <c r="AD68" s="4"/>
      <c r="AE68" s="3"/>
      <c r="AF68" s="4"/>
      <c r="AG68" s="4"/>
      <c r="AH68" s="4"/>
      <c r="AI68" s="3"/>
      <c r="AJ68" s="4"/>
      <c r="AK68" s="17"/>
      <c r="AL68" s="14"/>
      <c r="AM68" s="2"/>
    </row>
    <row r="69" spans="1:39" ht="18">
      <c r="A69" s="3"/>
      <c r="B69" s="117"/>
      <c r="C69" s="23"/>
      <c r="D69" s="118"/>
      <c r="E69" s="3"/>
      <c r="F69" s="3"/>
      <c r="G69" s="3"/>
      <c r="H69" s="3"/>
      <c r="I69" s="3"/>
      <c r="J69" s="3"/>
      <c r="K69" s="3"/>
      <c r="L69" s="3"/>
      <c r="M69" s="3"/>
      <c r="N69" s="4"/>
      <c r="O69" s="3"/>
      <c r="P69" s="4"/>
      <c r="Q69" s="8"/>
      <c r="R69" s="8"/>
      <c r="S69" s="2"/>
      <c r="T69" s="2"/>
      <c r="U69" s="5"/>
      <c r="V69" s="21"/>
      <c r="W69" s="3"/>
      <c r="X69" s="3"/>
      <c r="Y69" s="3"/>
      <c r="Z69" s="3"/>
      <c r="AA69" s="3"/>
      <c r="AB69" s="20"/>
      <c r="AC69" s="4"/>
      <c r="AD69" s="4"/>
      <c r="AE69" s="3"/>
      <c r="AF69" s="4"/>
      <c r="AG69" s="4"/>
      <c r="AH69" s="4"/>
      <c r="AI69" s="3"/>
      <c r="AJ69" s="4"/>
      <c r="AK69" s="17"/>
      <c r="AL69" s="14"/>
      <c r="AM69" s="2"/>
    </row>
    <row r="70" spans="1:39" ht="18">
      <c r="A70" s="3"/>
      <c r="B70" s="117"/>
      <c r="C70" s="23"/>
      <c r="D70" s="118"/>
      <c r="E70" s="3"/>
      <c r="F70" s="3"/>
      <c r="G70" s="3"/>
      <c r="H70" s="3"/>
      <c r="I70" s="3"/>
      <c r="J70" s="3"/>
      <c r="K70" s="3"/>
      <c r="L70" s="3"/>
      <c r="M70" s="3"/>
      <c r="N70" s="4"/>
      <c r="O70" s="3"/>
      <c r="P70" s="4"/>
      <c r="Q70" s="8"/>
      <c r="R70" s="8"/>
      <c r="S70" s="2"/>
      <c r="T70" s="2"/>
      <c r="U70" s="5"/>
      <c r="V70" s="21"/>
      <c r="W70" s="3"/>
      <c r="X70" s="3"/>
      <c r="Y70" s="3"/>
      <c r="Z70" s="3"/>
      <c r="AA70" s="3"/>
      <c r="AB70" s="20"/>
      <c r="AC70" s="4"/>
      <c r="AD70" s="4"/>
      <c r="AE70" s="3"/>
      <c r="AF70" s="4"/>
      <c r="AG70" s="4"/>
      <c r="AH70" s="4"/>
      <c r="AI70" s="3"/>
      <c r="AJ70" s="4"/>
      <c r="AK70" s="17"/>
      <c r="AL70" s="14"/>
      <c r="AM70" s="2"/>
    </row>
    <row r="71" spans="1:39" ht="18">
      <c r="A71" s="3"/>
      <c r="B71" s="117"/>
      <c r="C71" s="23"/>
      <c r="D71" s="118"/>
      <c r="E71" s="3"/>
      <c r="F71" s="3"/>
      <c r="G71" s="3"/>
      <c r="H71" s="3"/>
      <c r="I71" s="3"/>
      <c r="J71" s="3"/>
      <c r="K71" s="3"/>
      <c r="L71" s="3"/>
      <c r="M71" s="3"/>
      <c r="N71" s="4"/>
      <c r="O71" s="3"/>
      <c r="P71" s="4"/>
      <c r="Q71" s="8"/>
      <c r="R71" s="8"/>
      <c r="S71" s="2"/>
      <c r="T71" s="2"/>
      <c r="U71" s="5"/>
      <c r="V71" s="21"/>
      <c r="W71" s="3"/>
      <c r="X71" s="3"/>
      <c r="Y71" s="3"/>
      <c r="Z71" s="3"/>
      <c r="AA71" s="3"/>
      <c r="AB71" s="20"/>
      <c r="AC71" s="4"/>
      <c r="AD71" s="4"/>
      <c r="AE71" s="3"/>
      <c r="AF71" s="4"/>
      <c r="AG71" s="4"/>
      <c r="AH71" s="4"/>
      <c r="AI71" s="3"/>
      <c r="AJ71" s="4"/>
      <c r="AK71" s="17"/>
      <c r="AL71" s="14"/>
      <c r="AM71" s="2"/>
    </row>
    <row r="72" spans="1:39" ht="18">
      <c r="A72" s="3"/>
      <c r="B72" s="117"/>
      <c r="C72" s="23"/>
      <c r="D72" s="118"/>
      <c r="E72" s="3"/>
      <c r="F72" s="3"/>
      <c r="G72" s="3"/>
      <c r="H72" s="3"/>
      <c r="I72" s="3"/>
      <c r="J72" s="3"/>
      <c r="K72" s="3"/>
      <c r="L72" s="3"/>
      <c r="M72" s="3"/>
      <c r="N72" s="4"/>
      <c r="O72" s="3"/>
      <c r="P72" s="4"/>
      <c r="Q72" s="8"/>
      <c r="R72" s="8"/>
      <c r="S72" s="2"/>
      <c r="T72" s="2"/>
      <c r="U72" s="5"/>
      <c r="V72" s="21"/>
      <c r="W72" s="3"/>
      <c r="X72" s="3"/>
      <c r="Y72" s="3"/>
      <c r="Z72" s="3"/>
      <c r="AA72" s="3"/>
      <c r="AB72" s="20"/>
      <c r="AC72" s="4"/>
      <c r="AD72" s="4"/>
      <c r="AE72" s="3"/>
      <c r="AF72" s="4"/>
      <c r="AG72" s="4"/>
      <c r="AH72" s="4"/>
      <c r="AI72" s="3"/>
      <c r="AJ72" s="4"/>
      <c r="AK72" s="17"/>
      <c r="AL72" s="14"/>
      <c r="AM72" s="2"/>
    </row>
    <row r="73" spans="1:39" ht="18">
      <c r="A73" s="3"/>
      <c r="B73" s="117"/>
      <c r="C73" s="23"/>
      <c r="D73" s="118"/>
      <c r="E73" s="3"/>
      <c r="F73" s="3"/>
      <c r="G73" s="3"/>
      <c r="H73" s="3"/>
      <c r="I73" s="3"/>
      <c r="J73" s="3"/>
      <c r="K73" s="3"/>
      <c r="L73" s="3"/>
      <c r="M73" s="3"/>
      <c r="N73" s="4"/>
      <c r="O73" s="3"/>
      <c r="P73" s="4"/>
      <c r="Q73" s="8"/>
      <c r="R73" s="8"/>
      <c r="S73" s="2"/>
      <c r="T73" s="2"/>
      <c r="U73" s="5"/>
      <c r="V73" s="21"/>
      <c r="W73" s="3"/>
      <c r="X73" s="3"/>
      <c r="Y73" s="3"/>
      <c r="Z73" s="3"/>
      <c r="AA73" s="3"/>
      <c r="AB73" s="20"/>
      <c r="AC73" s="4"/>
      <c r="AD73" s="4"/>
      <c r="AE73" s="3"/>
      <c r="AF73" s="4"/>
      <c r="AG73" s="4"/>
      <c r="AH73" s="4"/>
      <c r="AI73" s="3"/>
      <c r="AJ73" s="4"/>
      <c r="AK73" s="17"/>
      <c r="AL73" s="14"/>
      <c r="AM73" s="2"/>
    </row>
    <row r="74" spans="1:39" ht="18">
      <c r="A74" s="3"/>
      <c r="B74" s="117"/>
      <c r="C74" s="23"/>
      <c r="D74" s="118"/>
      <c r="E74" s="3"/>
      <c r="F74" s="3"/>
      <c r="G74" s="3"/>
      <c r="H74" s="3"/>
      <c r="I74" s="3"/>
      <c r="J74" s="3"/>
      <c r="K74" s="3"/>
      <c r="L74" s="3"/>
      <c r="M74" s="3"/>
      <c r="N74" s="4"/>
      <c r="O74" s="3"/>
      <c r="P74" s="4"/>
      <c r="Q74" s="8"/>
      <c r="R74" s="8"/>
      <c r="S74" s="2"/>
      <c r="T74" s="2"/>
      <c r="U74" s="5"/>
      <c r="V74" s="21"/>
      <c r="W74" s="3"/>
      <c r="X74" s="3"/>
      <c r="Y74" s="3"/>
      <c r="Z74" s="3"/>
      <c r="AA74" s="3"/>
      <c r="AB74" s="20"/>
      <c r="AC74" s="4"/>
      <c r="AD74" s="4"/>
      <c r="AE74" s="3"/>
      <c r="AF74" s="4"/>
      <c r="AG74" s="4"/>
      <c r="AH74" s="4"/>
      <c r="AI74" s="3"/>
      <c r="AJ74" s="4"/>
      <c r="AK74" s="17"/>
      <c r="AL74" s="14"/>
      <c r="AM74" s="2"/>
    </row>
    <row r="75" spans="1:39" ht="18">
      <c r="A75" s="3"/>
      <c r="B75" s="117"/>
      <c r="C75" s="23"/>
      <c r="D75" s="118"/>
      <c r="E75" s="3"/>
      <c r="F75" s="3"/>
      <c r="G75" s="3"/>
      <c r="H75" s="3"/>
      <c r="I75" s="3"/>
      <c r="J75" s="3"/>
      <c r="K75" s="3"/>
      <c r="L75" s="3"/>
      <c r="M75" s="3"/>
      <c r="N75" s="4"/>
      <c r="O75" s="3"/>
      <c r="P75" s="4"/>
      <c r="Q75" s="8"/>
      <c r="R75" s="8"/>
      <c r="S75" s="2"/>
      <c r="T75" s="2"/>
      <c r="U75" s="5"/>
      <c r="V75" s="21"/>
      <c r="W75" s="3"/>
      <c r="X75" s="3"/>
      <c r="Y75" s="3"/>
      <c r="Z75" s="3"/>
      <c r="AA75" s="3"/>
      <c r="AB75" s="20"/>
      <c r="AC75" s="4"/>
      <c r="AD75" s="4"/>
      <c r="AE75" s="3"/>
      <c r="AF75" s="4"/>
      <c r="AG75" s="4"/>
      <c r="AH75" s="4"/>
      <c r="AI75" s="3"/>
      <c r="AJ75" s="4"/>
      <c r="AK75" s="17"/>
      <c r="AL75" s="14"/>
      <c r="AM75" s="2"/>
    </row>
    <row r="76" spans="1:39" ht="18">
      <c r="A76" s="3"/>
      <c r="B76" s="117"/>
      <c r="C76" s="23"/>
      <c r="D76" s="118"/>
      <c r="E76" s="3"/>
      <c r="F76" s="3"/>
      <c r="G76" s="3"/>
      <c r="H76" s="3"/>
      <c r="I76" s="3"/>
      <c r="J76" s="3"/>
      <c r="K76" s="3"/>
      <c r="L76" s="3"/>
      <c r="M76" s="3"/>
      <c r="N76" s="4"/>
      <c r="O76" s="3"/>
      <c r="P76" s="4"/>
      <c r="Q76" s="8"/>
      <c r="R76" s="8"/>
      <c r="S76" s="2"/>
      <c r="T76" s="2"/>
      <c r="U76" s="5"/>
      <c r="V76" s="21"/>
      <c r="W76" s="3"/>
      <c r="X76" s="3"/>
      <c r="Y76" s="3"/>
      <c r="Z76" s="3"/>
      <c r="AA76" s="3"/>
      <c r="AB76" s="20"/>
      <c r="AC76" s="4"/>
      <c r="AD76" s="4"/>
      <c r="AE76" s="3"/>
      <c r="AF76" s="4"/>
      <c r="AG76" s="4"/>
      <c r="AH76" s="4"/>
      <c r="AI76" s="3"/>
      <c r="AJ76" s="4"/>
      <c r="AK76" s="17"/>
      <c r="AL76" s="14"/>
      <c r="AM76" s="2"/>
    </row>
    <row r="77" spans="1:39" ht="18">
      <c r="A77" s="3"/>
      <c r="B77" s="117"/>
      <c r="C77" s="23"/>
      <c r="D77" s="118"/>
      <c r="E77" s="3"/>
      <c r="F77" s="3"/>
      <c r="G77" s="3"/>
      <c r="H77" s="3"/>
      <c r="I77" s="3"/>
      <c r="J77" s="3"/>
      <c r="K77" s="3"/>
      <c r="L77" s="3"/>
      <c r="M77" s="3"/>
      <c r="N77" s="4"/>
      <c r="O77" s="3"/>
      <c r="P77" s="4"/>
      <c r="Q77" s="8"/>
      <c r="R77" s="8"/>
      <c r="S77" s="2"/>
      <c r="T77" s="2"/>
      <c r="U77" s="5"/>
      <c r="V77" s="21"/>
      <c r="W77" s="3"/>
      <c r="X77" s="3"/>
      <c r="Y77" s="3"/>
      <c r="Z77" s="3"/>
      <c r="AA77" s="3"/>
      <c r="AB77" s="20"/>
      <c r="AC77" s="4"/>
      <c r="AD77" s="4"/>
      <c r="AE77" s="3"/>
      <c r="AF77" s="4"/>
      <c r="AG77" s="4"/>
      <c r="AH77" s="4"/>
      <c r="AI77" s="3"/>
      <c r="AJ77" s="4"/>
      <c r="AK77" s="17"/>
      <c r="AL77" s="14"/>
      <c r="AM77" s="2"/>
    </row>
    <row r="78" spans="1:39" ht="18">
      <c r="A78" s="3"/>
      <c r="B78" s="117"/>
      <c r="C78" s="23"/>
      <c r="D78" s="118"/>
      <c r="E78" s="3"/>
      <c r="F78" s="3"/>
      <c r="G78" s="3"/>
      <c r="H78" s="3"/>
      <c r="I78" s="3"/>
      <c r="J78" s="3"/>
      <c r="K78" s="3"/>
      <c r="L78" s="3"/>
      <c r="M78" s="3"/>
      <c r="N78" s="4"/>
      <c r="O78" s="3"/>
      <c r="P78" s="4"/>
      <c r="Q78" s="8"/>
      <c r="R78" s="8"/>
      <c r="S78" s="2"/>
      <c r="T78" s="2"/>
      <c r="U78" s="5"/>
      <c r="V78" s="21"/>
      <c r="W78" s="3"/>
      <c r="X78" s="3"/>
      <c r="Y78" s="3"/>
      <c r="Z78" s="3"/>
      <c r="AA78" s="3"/>
      <c r="AB78" s="20"/>
      <c r="AC78" s="4"/>
      <c r="AD78" s="4"/>
      <c r="AE78" s="3"/>
      <c r="AF78" s="4"/>
      <c r="AG78" s="4"/>
      <c r="AH78" s="4"/>
      <c r="AI78" s="3"/>
      <c r="AJ78" s="4"/>
      <c r="AK78" s="17"/>
      <c r="AL78" s="14"/>
      <c r="AM78" s="2"/>
    </row>
    <row r="79" spans="1:39" ht="18">
      <c r="A79" s="3"/>
      <c r="B79" s="117"/>
      <c r="C79" s="23"/>
      <c r="D79" s="118"/>
      <c r="E79" s="3"/>
      <c r="F79" s="3"/>
      <c r="G79" s="3"/>
      <c r="H79" s="3"/>
      <c r="I79" s="3"/>
      <c r="J79" s="3"/>
      <c r="K79" s="3"/>
      <c r="L79" s="3"/>
      <c r="M79" s="3"/>
      <c r="N79" s="4"/>
      <c r="O79" s="3"/>
      <c r="P79" s="4"/>
      <c r="Q79" s="8"/>
      <c r="R79" s="8"/>
      <c r="S79" s="2"/>
      <c r="T79" s="2"/>
      <c r="U79" s="5"/>
      <c r="V79" s="21"/>
      <c r="W79" s="3"/>
      <c r="X79" s="3"/>
      <c r="Y79" s="3"/>
      <c r="Z79" s="3"/>
      <c r="AA79" s="3"/>
      <c r="AB79" s="20"/>
      <c r="AC79" s="4"/>
      <c r="AD79" s="4"/>
      <c r="AE79" s="3"/>
      <c r="AF79" s="4"/>
      <c r="AG79" s="4"/>
      <c r="AH79" s="4"/>
      <c r="AI79" s="3"/>
      <c r="AJ79" s="4"/>
      <c r="AK79" s="17"/>
      <c r="AL79" s="14"/>
      <c r="AM79" s="2"/>
    </row>
    <row r="80" spans="1:39" ht="18">
      <c r="A80" s="3"/>
      <c r="B80" s="117"/>
      <c r="C80" s="23"/>
      <c r="D80" s="118"/>
      <c r="E80" s="3"/>
      <c r="F80" s="3"/>
      <c r="G80" s="3"/>
      <c r="H80" s="3"/>
      <c r="I80" s="3"/>
      <c r="J80" s="3"/>
      <c r="K80" s="3"/>
      <c r="L80" s="3"/>
      <c r="M80" s="3"/>
      <c r="N80" s="4"/>
      <c r="O80" s="3"/>
      <c r="P80" s="4"/>
      <c r="Q80" s="8"/>
      <c r="R80" s="8"/>
      <c r="S80" s="2"/>
      <c r="T80" s="2"/>
      <c r="U80" s="5"/>
      <c r="V80" s="21"/>
      <c r="W80" s="3"/>
      <c r="X80" s="3"/>
      <c r="Y80" s="3"/>
      <c r="Z80" s="3"/>
      <c r="AA80" s="3"/>
      <c r="AB80" s="20"/>
      <c r="AC80" s="4"/>
      <c r="AD80" s="4"/>
      <c r="AE80" s="3"/>
      <c r="AF80" s="4"/>
      <c r="AG80" s="4"/>
      <c r="AH80" s="4"/>
      <c r="AI80" s="3"/>
      <c r="AJ80" s="4"/>
      <c r="AK80" s="17"/>
      <c r="AL80" s="14"/>
      <c r="AM80" s="2"/>
    </row>
    <row r="81" spans="1:39" ht="18">
      <c r="A81" s="3"/>
      <c r="B81" s="117"/>
      <c r="C81" s="23"/>
      <c r="D81" s="118"/>
      <c r="E81" s="3"/>
      <c r="F81" s="3"/>
      <c r="G81" s="3"/>
      <c r="H81" s="3"/>
      <c r="I81" s="3"/>
      <c r="J81" s="3"/>
      <c r="K81" s="3"/>
      <c r="L81" s="3"/>
      <c r="M81" s="3"/>
      <c r="N81" s="4"/>
      <c r="O81" s="3"/>
      <c r="P81" s="4"/>
      <c r="Q81" s="8"/>
      <c r="R81" s="8"/>
      <c r="S81" s="2"/>
      <c r="T81" s="2"/>
      <c r="U81" s="5"/>
      <c r="V81" s="21"/>
      <c r="W81" s="3"/>
      <c r="X81" s="3"/>
      <c r="Y81" s="3"/>
      <c r="Z81" s="3"/>
      <c r="AA81" s="3"/>
      <c r="AB81" s="20"/>
      <c r="AC81" s="4"/>
      <c r="AD81" s="4"/>
      <c r="AE81" s="3"/>
      <c r="AF81" s="4"/>
      <c r="AG81" s="4"/>
      <c r="AH81" s="4"/>
      <c r="AI81" s="3"/>
      <c r="AJ81" s="4"/>
      <c r="AK81" s="17"/>
      <c r="AL81" s="14"/>
      <c r="AM81" s="2"/>
    </row>
    <row r="82" spans="1:39" ht="18">
      <c r="A82" s="3"/>
      <c r="B82" s="117"/>
      <c r="C82" s="23"/>
      <c r="D82" s="118"/>
      <c r="E82" s="3"/>
      <c r="F82" s="3"/>
      <c r="G82" s="3"/>
      <c r="H82" s="3"/>
      <c r="I82" s="3"/>
      <c r="J82" s="3"/>
      <c r="K82" s="3"/>
      <c r="L82" s="3"/>
      <c r="M82" s="3"/>
      <c r="N82" s="4"/>
      <c r="O82" s="3"/>
      <c r="P82" s="4"/>
      <c r="Q82" s="8"/>
      <c r="R82" s="8"/>
      <c r="S82" s="2"/>
      <c r="T82" s="2"/>
      <c r="U82" s="5"/>
      <c r="V82" s="21"/>
      <c r="W82" s="3"/>
      <c r="X82" s="3"/>
      <c r="Y82" s="3"/>
      <c r="Z82" s="3"/>
      <c r="AA82" s="3"/>
      <c r="AB82" s="20"/>
      <c r="AC82" s="4"/>
      <c r="AD82" s="4"/>
      <c r="AE82" s="3"/>
      <c r="AF82" s="4"/>
      <c r="AG82" s="4"/>
      <c r="AH82" s="4"/>
      <c r="AI82" s="3"/>
      <c r="AJ82" s="4"/>
      <c r="AK82" s="17"/>
      <c r="AL82" s="14"/>
      <c r="AM82" s="2"/>
    </row>
    <row r="83" spans="1:39" ht="18">
      <c r="A83" s="3"/>
      <c r="B83" s="117"/>
      <c r="C83" s="23"/>
      <c r="D83" s="118"/>
      <c r="E83" s="3"/>
      <c r="F83" s="3"/>
      <c r="G83" s="3"/>
      <c r="H83" s="3"/>
      <c r="I83" s="3"/>
      <c r="J83" s="3"/>
      <c r="K83" s="3"/>
      <c r="L83" s="3"/>
      <c r="M83" s="3"/>
      <c r="N83" s="4"/>
      <c r="O83" s="3"/>
      <c r="P83" s="4"/>
      <c r="Q83" s="8"/>
      <c r="R83" s="8"/>
      <c r="S83" s="2"/>
      <c r="T83" s="2"/>
      <c r="U83" s="5"/>
      <c r="V83" s="21"/>
      <c r="W83" s="3"/>
      <c r="X83" s="3"/>
      <c r="Y83" s="3"/>
      <c r="Z83" s="3"/>
      <c r="AA83" s="3"/>
      <c r="AB83" s="20"/>
      <c r="AC83" s="4"/>
      <c r="AD83" s="4"/>
      <c r="AE83" s="3"/>
      <c r="AF83" s="4"/>
      <c r="AG83" s="4"/>
      <c r="AH83" s="4"/>
      <c r="AI83" s="3"/>
      <c r="AJ83" s="4"/>
      <c r="AK83" s="17"/>
      <c r="AL83" s="14"/>
      <c r="AM83" s="2"/>
    </row>
    <row r="84" spans="1:39" ht="18">
      <c r="A84" s="3"/>
      <c r="B84" s="117"/>
      <c r="C84" s="23"/>
      <c r="D84" s="118"/>
      <c r="E84" s="3"/>
      <c r="F84" s="3"/>
      <c r="G84" s="3"/>
      <c r="H84" s="3"/>
      <c r="I84" s="3"/>
      <c r="J84" s="3"/>
      <c r="K84" s="3"/>
      <c r="L84" s="3"/>
      <c r="M84" s="3"/>
      <c r="N84" s="4"/>
      <c r="O84" s="3"/>
      <c r="P84" s="4"/>
      <c r="Q84" s="8"/>
      <c r="R84" s="8"/>
      <c r="S84" s="2"/>
      <c r="T84" s="2"/>
      <c r="U84" s="5"/>
      <c r="V84" s="21"/>
      <c r="W84" s="3"/>
      <c r="X84" s="3"/>
      <c r="Y84" s="3"/>
      <c r="Z84" s="3"/>
      <c r="AA84" s="3"/>
      <c r="AB84" s="20"/>
      <c r="AC84" s="4"/>
      <c r="AD84" s="4"/>
      <c r="AE84" s="3"/>
      <c r="AF84" s="4"/>
      <c r="AG84" s="4"/>
      <c r="AH84" s="4"/>
      <c r="AI84" s="3"/>
      <c r="AJ84" s="4"/>
      <c r="AK84" s="17"/>
      <c r="AL84" s="14"/>
      <c r="AM84" s="2"/>
    </row>
    <row r="85" spans="1:39" ht="18">
      <c r="A85" s="3"/>
      <c r="B85" s="117"/>
      <c r="C85" s="23"/>
      <c r="D85" s="118"/>
      <c r="E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4"/>
      <c r="Q85" s="8"/>
      <c r="R85" s="8"/>
      <c r="S85" s="2"/>
      <c r="T85" s="2"/>
      <c r="U85" s="5"/>
      <c r="V85" s="21"/>
      <c r="W85" s="3"/>
      <c r="X85" s="3"/>
      <c r="Y85" s="3"/>
      <c r="Z85" s="3"/>
      <c r="AA85" s="3"/>
      <c r="AB85" s="20"/>
      <c r="AC85" s="4"/>
      <c r="AD85" s="4"/>
      <c r="AE85" s="3"/>
      <c r="AF85" s="4"/>
      <c r="AG85" s="4"/>
      <c r="AH85" s="4"/>
      <c r="AI85" s="3"/>
      <c r="AJ85" s="4"/>
      <c r="AK85" s="17"/>
      <c r="AL85" s="14"/>
      <c r="AM85" s="2"/>
    </row>
    <row r="86" spans="1:39" ht="18">
      <c r="A86" s="3"/>
      <c r="B86" s="117"/>
      <c r="C86" s="23"/>
      <c r="D86" s="118"/>
      <c r="E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4"/>
      <c r="Q86" s="8"/>
      <c r="R86" s="8"/>
      <c r="S86" s="2"/>
      <c r="T86" s="2"/>
      <c r="U86" s="5"/>
      <c r="V86" s="21"/>
      <c r="W86" s="3"/>
      <c r="X86" s="3"/>
      <c r="Y86" s="3"/>
      <c r="Z86" s="3"/>
      <c r="AA86" s="3"/>
      <c r="AB86" s="20"/>
      <c r="AC86" s="4"/>
      <c r="AD86" s="4"/>
      <c r="AE86" s="3"/>
      <c r="AF86" s="4"/>
      <c r="AG86" s="4"/>
      <c r="AH86" s="4"/>
      <c r="AI86" s="3"/>
      <c r="AJ86" s="4"/>
      <c r="AK86" s="17"/>
      <c r="AL86" s="14"/>
      <c r="AM86" s="2"/>
    </row>
    <row r="87" spans="1:39" ht="18">
      <c r="A87" s="3"/>
      <c r="B87" s="117"/>
      <c r="C87" s="23"/>
      <c r="D87" s="118"/>
      <c r="E87" s="3"/>
      <c r="F87" s="3"/>
      <c r="G87" s="3"/>
      <c r="H87" s="3"/>
      <c r="I87" s="3"/>
      <c r="J87" s="3"/>
      <c r="K87" s="3"/>
      <c r="L87" s="3"/>
      <c r="M87" s="3"/>
      <c r="N87" s="4"/>
      <c r="O87" s="3"/>
      <c r="P87" s="4"/>
      <c r="Q87" s="8"/>
      <c r="R87" s="8"/>
      <c r="S87" s="2"/>
      <c r="T87" s="2"/>
      <c r="U87" s="5"/>
      <c r="V87" s="21"/>
      <c r="W87" s="3"/>
      <c r="X87" s="3"/>
      <c r="Y87" s="3"/>
      <c r="Z87" s="3"/>
      <c r="AA87" s="3"/>
      <c r="AB87" s="20"/>
      <c r="AC87" s="4"/>
      <c r="AD87" s="4"/>
      <c r="AE87" s="3"/>
      <c r="AF87" s="4"/>
      <c r="AG87" s="4"/>
      <c r="AH87" s="4"/>
      <c r="AI87" s="3"/>
      <c r="AJ87" s="4"/>
      <c r="AK87" s="17"/>
      <c r="AL87" s="14"/>
      <c r="AM87" s="2"/>
    </row>
    <row r="88" spans="1:39" ht="18">
      <c r="A88" s="3"/>
      <c r="B88" s="117"/>
      <c r="C88" s="23"/>
      <c r="D88" s="118"/>
      <c r="E88" s="3"/>
      <c r="F88" s="3"/>
      <c r="G88" s="3"/>
      <c r="H88" s="3"/>
      <c r="I88" s="3"/>
      <c r="J88" s="3"/>
      <c r="K88" s="3"/>
      <c r="L88" s="3"/>
      <c r="M88" s="3"/>
      <c r="N88" s="4"/>
      <c r="O88" s="3"/>
      <c r="P88" s="4"/>
      <c r="Q88" s="8"/>
      <c r="R88" s="8"/>
      <c r="S88" s="2"/>
      <c r="T88" s="2"/>
      <c r="U88" s="5"/>
      <c r="V88" s="21"/>
      <c r="W88" s="3"/>
      <c r="X88" s="3"/>
      <c r="Y88" s="3"/>
      <c r="Z88" s="3"/>
      <c r="AA88" s="3"/>
      <c r="AB88" s="20"/>
      <c r="AC88" s="4"/>
      <c r="AD88" s="4"/>
      <c r="AE88" s="3"/>
      <c r="AF88" s="4"/>
      <c r="AG88" s="4"/>
      <c r="AH88" s="4"/>
      <c r="AI88" s="3"/>
      <c r="AJ88" s="4"/>
      <c r="AK88" s="17"/>
      <c r="AL88" s="14"/>
      <c r="AM88" s="2"/>
    </row>
    <row r="89" spans="1:39" ht="18">
      <c r="A89" s="3"/>
      <c r="B89" s="117"/>
      <c r="C89" s="23"/>
      <c r="D89" s="118"/>
      <c r="E89" s="3"/>
      <c r="F89" s="3"/>
      <c r="G89" s="3"/>
      <c r="H89" s="3"/>
      <c r="I89" s="3"/>
      <c r="J89" s="3"/>
      <c r="K89" s="3"/>
      <c r="L89" s="3"/>
      <c r="M89" s="3"/>
      <c r="N89" s="4"/>
      <c r="O89" s="3"/>
      <c r="P89" s="4"/>
      <c r="Q89" s="8"/>
      <c r="R89" s="8"/>
      <c r="S89" s="2"/>
      <c r="T89" s="2"/>
      <c r="U89" s="5"/>
      <c r="V89" s="21"/>
      <c r="W89" s="3"/>
      <c r="X89" s="3"/>
      <c r="Y89" s="3"/>
      <c r="Z89" s="3"/>
      <c r="AA89" s="3"/>
      <c r="AB89" s="20"/>
      <c r="AC89" s="4"/>
      <c r="AD89" s="4"/>
      <c r="AE89" s="3"/>
      <c r="AF89" s="4"/>
      <c r="AG89" s="4"/>
      <c r="AH89" s="4"/>
      <c r="AI89" s="3"/>
      <c r="AJ89" s="4"/>
      <c r="AK89" s="17"/>
      <c r="AL89" s="14"/>
      <c r="AM89" s="2"/>
    </row>
    <row r="90" spans="1:39" ht="18">
      <c r="A90" s="3"/>
      <c r="B90" s="117"/>
      <c r="C90" s="23"/>
      <c r="D90" s="118"/>
      <c r="E90" s="3"/>
      <c r="F90" s="3"/>
      <c r="G90" s="3"/>
      <c r="H90" s="3"/>
      <c r="I90" s="3"/>
      <c r="J90" s="3"/>
      <c r="K90" s="3"/>
      <c r="L90" s="3"/>
      <c r="M90" s="3"/>
      <c r="N90" s="4"/>
      <c r="O90" s="3"/>
      <c r="P90" s="4"/>
      <c r="Q90" s="8"/>
      <c r="R90" s="8"/>
      <c r="S90" s="2"/>
      <c r="T90" s="2"/>
      <c r="U90" s="5"/>
      <c r="V90" s="21"/>
      <c r="W90" s="3"/>
      <c r="X90" s="3"/>
      <c r="Y90" s="3"/>
      <c r="Z90" s="3"/>
      <c r="AA90" s="3"/>
      <c r="AB90" s="20"/>
      <c r="AC90" s="4"/>
      <c r="AD90" s="4"/>
      <c r="AE90" s="3"/>
      <c r="AF90" s="4"/>
      <c r="AG90" s="4"/>
      <c r="AH90" s="4"/>
      <c r="AI90" s="3"/>
      <c r="AJ90" s="4"/>
      <c r="AK90" s="17"/>
      <c r="AL90" s="14"/>
      <c r="AM90" s="2"/>
    </row>
    <row r="91" spans="1:39" ht="18">
      <c r="A91" s="3"/>
      <c r="B91" s="117"/>
      <c r="C91" s="23"/>
      <c r="D91" s="118"/>
      <c r="E91" s="3"/>
      <c r="F91" s="3"/>
      <c r="G91" s="3"/>
      <c r="H91" s="3"/>
      <c r="I91" s="3"/>
      <c r="J91" s="3"/>
      <c r="K91" s="3"/>
      <c r="L91" s="3"/>
      <c r="M91" s="3"/>
      <c r="N91" s="4"/>
      <c r="O91" s="3"/>
      <c r="P91" s="4"/>
      <c r="Q91" s="8"/>
      <c r="R91" s="8"/>
      <c r="S91" s="2"/>
      <c r="T91" s="2"/>
      <c r="U91" s="5"/>
      <c r="V91" s="21"/>
      <c r="W91" s="3"/>
      <c r="X91" s="3"/>
      <c r="Y91" s="3"/>
      <c r="Z91" s="3"/>
      <c r="AA91" s="3"/>
      <c r="AB91" s="20"/>
      <c r="AC91" s="4"/>
      <c r="AD91" s="4"/>
      <c r="AE91" s="3"/>
      <c r="AF91" s="4"/>
      <c r="AG91" s="4"/>
      <c r="AH91" s="4"/>
      <c r="AI91" s="3"/>
      <c r="AJ91" s="4"/>
      <c r="AK91" s="17"/>
      <c r="AL91" s="14"/>
      <c r="AM91" s="2"/>
    </row>
    <row r="92" spans="1:39" ht="18">
      <c r="A92" s="3"/>
      <c r="B92" s="117"/>
      <c r="C92" s="23"/>
      <c r="D92" s="118"/>
      <c r="E92" s="3"/>
      <c r="F92" s="3"/>
      <c r="G92" s="3"/>
      <c r="H92" s="3"/>
      <c r="I92" s="3"/>
      <c r="J92" s="3"/>
      <c r="K92" s="3"/>
      <c r="L92" s="3"/>
      <c r="M92" s="3"/>
      <c r="N92" s="4"/>
      <c r="O92" s="3"/>
      <c r="P92" s="4"/>
      <c r="Q92" s="8"/>
      <c r="R92" s="8"/>
      <c r="S92" s="2"/>
      <c r="T92" s="2"/>
      <c r="U92" s="5"/>
      <c r="V92" s="21"/>
      <c r="W92" s="3"/>
      <c r="X92" s="3"/>
      <c r="Y92" s="3"/>
      <c r="Z92" s="3"/>
      <c r="AA92" s="3"/>
      <c r="AB92" s="20"/>
      <c r="AC92" s="4"/>
      <c r="AD92" s="4"/>
      <c r="AE92" s="3"/>
      <c r="AF92" s="4"/>
      <c r="AG92" s="4"/>
      <c r="AH92" s="4"/>
      <c r="AI92" s="3"/>
      <c r="AJ92" s="4"/>
      <c r="AK92" s="17"/>
      <c r="AL92" s="14"/>
      <c r="AM92" s="2"/>
    </row>
    <row r="93" spans="1:39" ht="18">
      <c r="A93" s="3"/>
      <c r="B93" s="117"/>
      <c r="C93" s="23"/>
      <c r="D93" s="118"/>
      <c r="E93" s="3"/>
      <c r="F93" s="3"/>
      <c r="G93" s="3"/>
      <c r="H93" s="3"/>
      <c r="I93" s="3"/>
      <c r="J93" s="3"/>
      <c r="K93" s="3"/>
      <c r="L93" s="3"/>
      <c r="M93" s="3"/>
      <c r="N93" s="4"/>
      <c r="O93" s="3"/>
      <c r="P93" s="4"/>
      <c r="Q93" s="8"/>
      <c r="R93" s="8"/>
      <c r="S93" s="2"/>
      <c r="T93" s="2"/>
      <c r="U93" s="5"/>
      <c r="V93" s="21"/>
      <c r="W93" s="3"/>
      <c r="X93" s="3"/>
      <c r="Y93" s="3"/>
      <c r="Z93" s="3"/>
      <c r="AA93" s="3"/>
      <c r="AB93" s="20"/>
      <c r="AC93" s="4"/>
      <c r="AD93" s="4"/>
      <c r="AE93" s="3"/>
      <c r="AF93" s="4"/>
      <c r="AG93" s="4"/>
      <c r="AH93" s="4"/>
      <c r="AI93" s="3"/>
      <c r="AJ93" s="4"/>
      <c r="AK93" s="17"/>
      <c r="AL93" s="14"/>
      <c r="AM93" s="2"/>
    </row>
    <row r="94" spans="1:39" ht="18">
      <c r="A94" s="3"/>
      <c r="B94" s="117"/>
      <c r="C94" s="23"/>
      <c r="D94" s="118"/>
      <c r="E94" s="3"/>
      <c r="F94" s="3"/>
      <c r="G94" s="3"/>
      <c r="H94" s="3"/>
      <c r="I94" s="3"/>
      <c r="J94" s="3"/>
      <c r="K94" s="3"/>
      <c r="L94" s="3"/>
      <c r="M94" s="3"/>
      <c r="N94" s="4"/>
      <c r="O94" s="3"/>
      <c r="P94" s="4"/>
      <c r="Q94" s="8"/>
      <c r="R94" s="8"/>
      <c r="S94" s="2"/>
      <c r="T94" s="2"/>
      <c r="U94" s="5"/>
      <c r="V94" s="21"/>
      <c r="W94" s="3"/>
      <c r="X94" s="3"/>
      <c r="Y94" s="3"/>
      <c r="Z94" s="3"/>
      <c r="AA94" s="3"/>
      <c r="AB94" s="20"/>
      <c r="AC94" s="4"/>
      <c r="AD94" s="4"/>
      <c r="AE94" s="3"/>
      <c r="AF94" s="4"/>
      <c r="AG94" s="4"/>
      <c r="AH94" s="4"/>
      <c r="AI94" s="3"/>
      <c r="AJ94" s="4"/>
      <c r="AK94" s="17"/>
      <c r="AL94" s="14"/>
      <c r="AM94" s="2"/>
    </row>
    <row r="95" spans="1:39" ht="18">
      <c r="A95" s="3"/>
      <c r="B95" s="117"/>
      <c r="C95" s="23"/>
      <c r="D95" s="118"/>
      <c r="E95" s="3"/>
      <c r="F95" s="3"/>
      <c r="G95" s="3"/>
      <c r="H95" s="3"/>
      <c r="I95" s="3"/>
      <c r="J95" s="3"/>
      <c r="K95" s="3"/>
      <c r="L95" s="3"/>
      <c r="M95" s="3"/>
      <c r="N95" s="4"/>
      <c r="O95" s="3"/>
      <c r="P95" s="4"/>
      <c r="Q95" s="8"/>
      <c r="R95" s="8"/>
      <c r="S95" s="2"/>
      <c r="T95" s="2"/>
      <c r="U95" s="5"/>
      <c r="V95" s="21"/>
      <c r="W95" s="3"/>
      <c r="X95" s="3"/>
      <c r="Y95" s="3"/>
      <c r="Z95" s="3"/>
      <c r="AA95" s="3"/>
      <c r="AB95" s="20"/>
      <c r="AC95" s="4"/>
      <c r="AD95" s="4"/>
      <c r="AE95" s="3"/>
      <c r="AF95" s="4"/>
      <c r="AG95" s="4"/>
      <c r="AH95" s="4"/>
      <c r="AI95" s="3"/>
      <c r="AJ95" s="4"/>
      <c r="AK95" s="17"/>
      <c r="AL95" s="14"/>
      <c r="AM95" s="2"/>
    </row>
    <row r="96" spans="1:39" ht="18">
      <c r="A96" s="3"/>
      <c r="B96" s="117"/>
      <c r="C96" s="23"/>
      <c r="D96" s="118"/>
      <c r="E96" s="3"/>
      <c r="F96" s="3"/>
      <c r="G96" s="3"/>
      <c r="H96" s="3"/>
      <c r="I96" s="3"/>
      <c r="J96" s="3"/>
      <c r="K96" s="3"/>
      <c r="L96" s="3"/>
      <c r="M96" s="3"/>
      <c r="N96" s="4"/>
      <c r="O96" s="3"/>
      <c r="P96" s="4"/>
      <c r="Q96" s="8"/>
      <c r="R96" s="8"/>
      <c r="S96" s="2"/>
      <c r="T96" s="2"/>
      <c r="U96" s="5"/>
      <c r="V96" s="21"/>
      <c r="W96" s="3"/>
      <c r="X96" s="3"/>
      <c r="Y96" s="3"/>
      <c r="Z96" s="3"/>
      <c r="AA96" s="3"/>
      <c r="AB96" s="20"/>
      <c r="AC96" s="4"/>
      <c r="AD96" s="4"/>
      <c r="AE96" s="3"/>
      <c r="AF96" s="4"/>
      <c r="AG96" s="4"/>
      <c r="AH96" s="4"/>
      <c r="AI96" s="3"/>
      <c r="AJ96" s="4"/>
      <c r="AK96" s="17"/>
      <c r="AL96" s="14"/>
      <c r="AM96" s="2"/>
    </row>
    <row r="97" spans="1:39" ht="18">
      <c r="A97" s="3"/>
      <c r="B97" s="117"/>
      <c r="C97" s="23"/>
      <c r="D97" s="118"/>
      <c r="E97" s="3"/>
      <c r="F97" s="3"/>
      <c r="G97" s="3"/>
      <c r="H97" s="3"/>
      <c r="I97" s="3"/>
      <c r="J97" s="3"/>
      <c r="K97" s="3"/>
      <c r="L97" s="3"/>
      <c r="M97" s="3"/>
      <c r="N97" s="4"/>
      <c r="O97" s="3"/>
      <c r="P97" s="4"/>
      <c r="Q97" s="8"/>
      <c r="R97" s="8"/>
      <c r="S97" s="2"/>
      <c r="T97" s="2"/>
      <c r="U97" s="5"/>
      <c r="V97" s="21"/>
      <c r="W97" s="3"/>
      <c r="X97" s="3"/>
      <c r="Y97" s="3"/>
      <c r="Z97" s="3"/>
      <c r="AA97" s="3"/>
      <c r="AB97" s="20"/>
      <c r="AC97" s="4"/>
      <c r="AD97" s="4"/>
      <c r="AE97" s="3"/>
      <c r="AF97" s="4"/>
      <c r="AG97" s="4"/>
      <c r="AH97" s="4"/>
      <c r="AI97" s="3"/>
      <c r="AJ97" s="4"/>
      <c r="AK97" s="17"/>
      <c r="AL97" s="14"/>
      <c r="AM97" s="2"/>
    </row>
    <row r="98" spans="1:39" ht="18">
      <c r="A98" s="3"/>
      <c r="B98" s="117"/>
      <c r="C98" s="23"/>
      <c r="D98" s="118"/>
      <c r="E98" s="3"/>
      <c r="F98" s="3"/>
      <c r="G98" s="3"/>
      <c r="H98" s="3"/>
      <c r="I98" s="3"/>
      <c r="J98" s="3"/>
      <c r="K98" s="3"/>
      <c r="L98" s="3"/>
      <c r="M98" s="3"/>
      <c r="N98" s="4"/>
      <c r="O98" s="3"/>
      <c r="P98" s="4"/>
      <c r="Q98" s="8"/>
      <c r="R98" s="8"/>
      <c r="S98" s="2"/>
      <c r="T98" s="2"/>
      <c r="U98" s="5"/>
      <c r="V98" s="21"/>
      <c r="W98" s="3"/>
      <c r="X98" s="3"/>
      <c r="Y98" s="3"/>
      <c r="Z98" s="3"/>
      <c r="AA98" s="3"/>
      <c r="AB98" s="20"/>
      <c r="AC98" s="4"/>
      <c r="AD98" s="4"/>
      <c r="AE98" s="3"/>
      <c r="AF98" s="4"/>
      <c r="AG98" s="4"/>
      <c r="AH98" s="4"/>
      <c r="AI98" s="3"/>
      <c r="AJ98" s="4"/>
      <c r="AK98" s="17"/>
      <c r="AL98" s="14"/>
      <c r="AM98" s="2"/>
    </row>
    <row r="99" spans="1:39" ht="18">
      <c r="A99" s="3"/>
      <c r="B99" s="117"/>
      <c r="C99" s="23"/>
      <c r="D99" s="118"/>
      <c r="E99" s="3"/>
      <c r="F99" s="3"/>
      <c r="G99" s="3"/>
      <c r="H99" s="3"/>
      <c r="I99" s="3"/>
      <c r="J99" s="3"/>
      <c r="K99" s="3"/>
      <c r="L99" s="3"/>
      <c r="M99" s="3"/>
      <c r="N99" s="4"/>
      <c r="O99" s="3"/>
      <c r="P99" s="4"/>
      <c r="Q99" s="8"/>
      <c r="R99" s="8"/>
      <c r="S99" s="2"/>
      <c r="T99" s="2"/>
      <c r="U99" s="5"/>
      <c r="V99" s="21"/>
      <c r="W99" s="3"/>
      <c r="X99" s="3"/>
      <c r="Y99" s="3"/>
      <c r="Z99" s="3"/>
      <c r="AA99" s="3"/>
      <c r="AB99" s="20"/>
      <c r="AC99" s="4"/>
      <c r="AD99" s="4"/>
      <c r="AE99" s="3"/>
      <c r="AF99" s="4"/>
      <c r="AG99" s="4"/>
      <c r="AH99" s="4"/>
      <c r="AI99" s="3"/>
      <c r="AJ99" s="4"/>
      <c r="AK99" s="17"/>
      <c r="AL99" s="14"/>
      <c r="AM99" s="2"/>
    </row>
    <row r="100" spans="1:39" ht="18">
      <c r="A100" s="3"/>
      <c r="B100" s="117"/>
      <c r="C100" s="23"/>
      <c r="D100" s="118"/>
      <c r="E100" s="3"/>
      <c r="F100" s="3"/>
      <c r="G100" s="3"/>
      <c r="H100" s="3"/>
      <c r="I100" s="3"/>
      <c r="J100" s="3"/>
      <c r="K100" s="3"/>
      <c r="L100" s="3"/>
      <c r="M100" s="3"/>
      <c r="N100" s="4"/>
      <c r="O100" s="3"/>
      <c r="P100" s="4"/>
      <c r="Q100" s="8"/>
      <c r="R100" s="8"/>
      <c r="S100" s="2"/>
      <c r="T100" s="2"/>
      <c r="U100" s="5"/>
      <c r="V100" s="21"/>
      <c r="W100" s="3"/>
      <c r="X100" s="3"/>
      <c r="Y100" s="3"/>
      <c r="Z100" s="3"/>
      <c r="AA100" s="3"/>
      <c r="AB100" s="20"/>
      <c r="AC100" s="4"/>
      <c r="AD100" s="4"/>
      <c r="AE100" s="3"/>
      <c r="AF100" s="4"/>
      <c r="AG100" s="4"/>
      <c r="AH100" s="4"/>
      <c r="AI100" s="3"/>
      <c r="AJ100" s="4"/>
      <c r="AK100" s="17"/>
      <c r="AL100" s="14"/>
      <c r="AM100" s="2"/>
    </row>
    <row r="101" spans="1:39" ht="18">
      <c r="A101" s="3"/>
      <c r="B101" s="117"/>
      <c r="C101" s="23"/>
      <c r="D101" s="118"/>
      <c r="E101" s="3"/>
      <c r="F101" s="3"/>
      <c r="G101" s="3"/>
      <c r="H101" s="3"/>
      <c r="I101" s="3"/>
      <c r="J101" s="3"/>
      <c r="K101" s="3"/>
      <c r="L101" s="3"/>
      <c r="M101" s="3"/>
      <c r="N101" s="4"/>
      <c r="O101" s="3"/>
      <c r="P101" s="4"/>
      <c r="Q101" s="8"/>
      <c r="R101" s="8"/>
      <c r="S101" s="2"/>
      <c r="T101" s="2"/>
      <c r="U101" s="5"/>
      <c r="V101" s="21"/>
      <c r="W101" s="3"/>
      <c r="X101" s="3"/>
      <c r="Y101" s="3"/>
      <c r="Z101" s="3"/>
      <c r="AA101" s="3"/>
      <c r="AB101" s="20"/>
      <c r="AC101" s="4"/>
      <c r="AD101" s="4"/>
      <c r="AE101" s="3"/>
      <c r="AF101" s="4"/>
      <c r="AG101" s="4"/>
      <c r="AH101" s="4"/>
      <c r="AI101" s="3"/>
      <c r="AJ101" s="4"/>
      <c r="AK101" s="17"/>
      <c r="AL101" s="14"/>
      <c r="AM101" s="2"/>
    </row>
    <row r="102" spans="1:39" ht="18">
      <c r="A102" s="3"/>
      <c r="B102" s="117"/>
      <c r="C102" s="23"/>
      <c r="D102" s="118"/>
      <c r="E102" s="3"/>
      <c r="F102" s="3"/>
      <c r="G102" s="3"/>
      <c r="H102" s="3"/>
      <c r="I102" s="3"/>
      <c r="J102" s="3"/>
      <c r="K102" s="3"/>
      <c r="L102" s="3"/>
      <c r="M102" s="3"/>
      <c r="N102" s="4"/>
      <c r="O102" s="3"/>
      <c r="P102" s="4"/>
      <c r="Q102" s="8"/>
      <c r="R102" s="8"/>
      <c r="S102" s="2"/>
      <c r="T102" s="2"/>
      <c r="U102" s="5"/>
      <c r="V102" s="21"/>
      <c r="W102" s="3"/>
      <c r="X102" s="3"/>
      <c r="Y102" s="3"/>
      <c r="Z102" s="3"/>
      <c r="AA102" s="3"/>
      <c r="AB102" s="20"/>
      <c r="AC102" s="4"/>
      <c r="AD102" s="4"/>
      <c r="AE102" s="3"/>
      <c r="AF102" s="4"/>
      <c r="AG102" s="4"/>
      <c r="AH102" s="4"/>
      <c r="AI102" s="3"/>
      <c r="AJ102" s="4"/>
      <c r="AK102" s="17"/>
      <c r="AL102" s="14"/>
      <c r="AM102" s="2"/>
    </row>
    <row r="103" spans="1:39" ht="18">
      <c r="A103" s="3"/>
      <c r="B103" s="117"/>
      <c r="C103" s="23"/>
      <c r="D103" s="118"/>
      <c r="E103" s="3"/>
      <c r="F103" s="3"/>
      <c r="G103" s="3"/>
      <c r="H103" s="3"/>
      <c r="I103" s="3"/>
      <c r="J103" s="3"/>
      <c r="K103" s="3"/>
      <c r="L103" s="3"/>
      <c r="M103" s="3"/>
      <c r="N103" s="4"/>
      <c r="O103" s="3"/>
      <c r="P103" s="4"/>
      <c r="Q103" s="8"/>
      <c r="R103" s="8"/>
      <c r="S103" s="2"/>
      <c r="T103" s="2"/>
      <c r="U103" s="5"/>
      <c r="V103" s="21"/>
      <c r="W103" s="3"/>
      <c r="X103" s="3"/>
      <c r="Y103" s="3"/>
      <c r="Z103" s="3"/>
      <c r="AA103" s="3"/>
      <c r="AB103" s="20"/>
      <c r="AC103" s="4"/>
      <c r="AD103" s="4"/>
      <c r="AE103" s="3"/>
      <c r="AF103" s="4"/>
      <c r="AG103" s="4"/>
      <c r="AH103" s="4"/>
      <c r="AI103" s="3"/>
      <c r="AJ103" s="4"/>
      <c r="AK103" s="17"/>
      <c r="AL103" s="14"/>
      <c r="AM103" s="2"/>
    </row>
    <row r="104" spans="1:39" ht="18">
      <c r="A104" s="3"/>
      <c r="B104" s="117"/>
      <c r="C104" s="23"/>
      <c r="D104" s="118"/>
      <c r="E104" s="3"/>
      <c r="F104" s="3"/>
      <c r="G104" s="3"/>
      <c r="H104" s="3"/>
      <c r="I104" s="3"/>
      <c r="J104" s="3"/>
      <c r="K104" s="3"/>
      <c r="L104" s="3"/>
      <c r="M104" s="3"/>
      <c r="N104" s="4"/>
      <c r="O104" s="3"/>
      <c r="P104" s="4"/>
      <c r="Q104" s="8"/>
      <c r="R104" s="8"/>
      <c r="S104" s="2"/>
      <c r="T104" s="2"/>
      <c r="U104" s="5"/>
      <c r="V104" s="21"/>
      <c r="W104" s="3"/>
      <c r="X104" s="3"/>
      <c r="Y104" s="3"/>
      <c r="Z104" s="3"/>
      <c r="AA104" s="3"/>
      <c r="AB104" s="20"/>
      <c r="AC104" s="4"/>
      <c r="AD104" s="4"/>
      <c r="AE104" s="3"/>
      <c r="AF104" s="4"/>
      <c r="AG104" s="4"/>
      <c r="AH104" s="4"/>
      <c r="AI104" s="3"/>
      <c r="AJ104" s="4"/>
      <c r="AK104" s="17"/>
      <c r="AL104" s="14"/>
      <c r="AM104" s="2"/>
    </row>
    <row r="105" spans="1:39" ht="18">
      <c r="A105" s="3"/>
      <c r="B105" s="117"/>
      <c r="C105" s="23"/>
      <c r="D105" s="118"/>
      <c r="E105" s="3"/>
      <c r="F105" s="3"/>
      <c r="G105" s="3"/>
      <c r="H105" s="3"/>
      <c r="I105" s="3"/>
      <c r="J105" s="3"/>
      <c r="K105" s="3"/>
      <c r="L105" s="3"/>
      <c r="M105" s="3"/>
      <c r="N105" s="4"/>
      <c r="O105" s="3"/>
      <c r="P105" s="4"/>
      <c r="Q105" s="8"/>
      <c r="R105" s="8"/>
      <c r="S105" s="2"/>
      <c r="T105" s="2"/>
      <c r="U105" s="5"/>
      <c r="V105" s="21"/>
      <c r="W105" s="3"/>
      <c r="X105" s="3"/>
      <c r="Y105" s="3"/>
      <c r="Z105" s="3"/>
      <c r="AA105" s="3"/>
      <c r="AB105" s="20"/>
      <c r="AC105" s="4"/>
      <c r="AD105" s="4"/>
      <c r="AE105" s="3"/>
      <c r="AF105" s="4"/>
      <c r="AG105" s="4"/>
      <c r="AH105" s="4"/>
      <c r="AI105" s="3"/>
      <c r="AJ105" s="4"/>
      <c r="AK105" s="17"/>
      <c r="AL105" s="14"/>
      <c r="AM105" s="2"/>
    </row>
    <row r="106" spans="1:39" ht="18">
      <c r="A106" s="3"/>
      <c r="B106" s="117"/>
      <c r="C106" s="23"/>
      <c r="D106" s="118"/>
      <c r="E106" s="3"/>
      <c r="F106" s="3"/>
      <c r="G106" s="3"/>
      <c r="H106" s="3"/>
      <c r="I106" s="3"/>
      <c r="J106" s="3"/>
      <c r="K106" s="3"/>
      <c r="L106" s="3"/>
      <c r="M106" s="3"/>
      <c r="N106" s="4"/>
      <c r="O106" s="3"/>
      <c r="P106" s="4"/>
      <c r="Q106" s="8"/>
      <c r="R106" s="8"/>
      <c r="S106" s="2"/>
      <c r="T106" s="2"/>
      <c r="U106" s="5"/>
      <c r="V106" s="21"/>
      <c r="W106" s="3"/>
      <c r="X106" s="3"/>
      <c r="Y106" s="3"/>
      <c r="Z106" s="3"/>
      <c r="AA106" s="3"/>
      <c r="AB106" s="20"/>
      <c r="AC106" s="4"/>
      <c r="AD106" s="4"/>
      <c r="AE106" s="3"/>
      <c r="AF106" s="4"/>
      <c r="AG106" s="4"/>
      <c r="AH106" s="4"/>
      <c r="AI106" s="3"/>
      <c r="AJ106" s="4"/>
      <c r="AK106" s="17"/>
      <c r="AL106" s="14"/>
      <c r="AM106" s="2"/>
    </row>
    <row r="107" spans="1:39" ht="18">
      <c r="A107" s="3"/>
      <c r="B107" s="117"/>
      <c r="C107" s="23"/>
      <c r="D107" s="118"/>
      <c r="E107" s="3"/>
      <c r="F107" s="3"/>
      <c r="G107" s="3"/>
      <c r="H107" s="3"/>
      <c r="I107" s="3"/>
      <c r="J107" s="3"/>
      <c r="K107" s="3"/>
      <c r="L107" s="3"/>
      <c r="M107" s="3"/>
      <c r="N107" s="4"/>
      <c r="O107" s="3"/>
      <c r="P107" s="4"/>
      <c r="Q107" s="8"/>
      <c r="R107" s="8"/>
      <c r="S107" s="2"/>
      <c r="T107" s="2"/>
      <c r="U107" s="5"/>
      <c r="V107" s="21"/>
      <c r="W107" s="3"/>
      <c r="X107" s="3"/>
      <c r="Y107" s="3"/>
      <c r="Z107" s="3"/>
      <c r="AA107" s="3"/>
      <c r="AB107" s="20"/>
      <c r="AC107" s="4"/>
      <c r="AD107" s="4"/>
      <c r="AE107" s="3"/>
      <c r="AF107" s="4"/>
      <c r="AG107" s="4"/>
      <c r="AH107" s="4"/>
      <c r="AI107" s="3"/>
      <c r="AJ107" s="4"/>
      <c r="AK107" s="17"/>
      <c r="AL107" s="14"/>
      <c r="AM107" s="2"/>
    </row>
    <row r="108" spans="1:39" ht="18">
      <c r="A108" s="3"/>
      <c r="B108" s="117"/>
      <c r="C108" s="23"/>
      <c r="D108" s="118"/>
      <c r="E108" s="3"/>
      <c r="F108" s="3"/>
      <c r="G108" s="3"/>
      <c r="H108" s="3"/>
      <c r="I108" s="3"/>
      <c r="J108" s="3"/>
      <c r="K108" s="3"/>
      <c r="L108" s="3"/>
      <c r="M108" s="3"/>
      <c r="N108" s="4"/>
      <c r="O108" s="3"/>
      <c r="P108" s="4"/>
      <c r="Q108" s="8"/>
      <c r="R108" s="8"/>
      <c r="S108" s="2"/>
      <c r="T108" s="2"/>
      <c r="U108" s="5"/>
      <c r="V108" s="21"/>
      <c r="W108" s="3"/>
      <c r="X108" s="3"/>
      <c r="Y108" s="3"/>
      <c r="Z108" s="3"/>
      <c r="AA108" s="3"/>
      <c r="AB108" s="20"/>
      <c r="AC108" s="4"/>
      <c r="AD108" s="4"/>
      <c r="AE108" s="3"/>
      <c r="AF108" s="4"/>
      <c r="AG108" s="4"/>
      <c r="AH108" s="4"/>
      <c r="AI108" s="3"/>
      <c r="AJ108" s="4"/>
      <c r="AK108" s="17"/>
      <c r="AL108" s="14"/>
      <c r="AM108" s="2"/>
    </row>
    <row r="109" spans="1:39" ht="18">
      <c r="A109" s="3"/>
      <c r="B109" s="117"/>
      <c r="C109" s="23"/>
      <c r="D109" s="118"/>
      <c r="E109" s="3"/>
      <c r="F109" s="3"/>
      <c r="G109" s="3"/>
      <c r="H109" s="3"/>
      <c r="I109" s="3"/>
      <c r="J109" s="3"/>
      <c r="K109" s="3"/>
      <c r="L109" s="3"/>
      <c r="M109" s="3"/>
      <c r="N109" s="4"/>
      <c r="O109" s="3"/>
      <c r="P109" s="4"/>
      <c r="Q109" s="8"/>
      <c r="R109" s="8"/>
      <c r="S109" s="2"/>
      <c r="T109" s="2"/>
      <c r="U109" s="5"/>
      <c r="V109" s="21"/>
      <c r="W109" s="3"/>
      <c r="X109" s="3"/>
      <c r="Y109" s="3"/>
      <c r="Z109" s="3"/>
      <c r="AA109" s="3"/>
      <c r="AB109" s="20"/>
      <c r="AC109" s="4"/>
      <c r="AD109" s="4"/>
      <c r="AE109" s="3"/>
      <c r="AF109" s="4"/>
      <c r="AG109" s="4"/>
      <c r="AH109" s="4"/>
      <c r="AI109" s="3"/>
      <c r="AJ109" s="4"/>
      <c r="AK109" s="17"/>
      <c r="AL109" s="14"/>
      <c r="AM109" s="2"/>
    </row>
    <row r="110" spans="1:39" ht="18">
      <c r="A110" s="3"/>
      <c r="B110" s="117"/>
      <c r="C110" s="23"/>
      <c r="D110" s="118"/>
      <c r="E110" s="3"/>
      <c r="F110" s="3"/>
      <c r="G110" s="3"/>
      <c r="H110" s="3"/>
      <c r="I110" s="3"/>
      <c r="J110" s="3"/>
      <c r="K110" s="3"/>
      <c r="L110" s="3"/>
      <c r="M110" s="3"/>
      <c r="N110" s="4"/>
      <c r="O110" s="3"/>
      <c r="P110" s="4"/>
      <c r="Q110" s="8"/>
      <c r="R110" s="8"/>
      <c r="S110" s="2"/>
      <c r="T110" s="2"/>
      <c r="U110" s="5"/>
      <c r="V110" s="21"/>
      <c r="W110" s="3"/>
      <c r="X110" s="3"/>
      <c r="Y110" s="3"/>
      <c r="Z110" s="3"/>
      <c r="AA110" s="3"/>
      <c r="AB110" s="20"/>
      <c r="AC110" s="4"/>
      <c r="AD110" s="4"/>
      <c r="AE110" s="3"/>
      <c r="AF110" s="4"/>
      <c r="AG110" s="4"/>
      <c r="AH110" s="4"/>
      <c r="AI110" s="3"/>
      <c r="AJ110" s="4"/>
      <c r="AK110" s="17"/>
      <c r="AL110" s="14"/>
      <c r="AM110" s="2"/>
    </row>
    <row r="111" spans="1:39" ht="18">
      <c r="A111" s="3"/>
      <c r="B111" s="117"/>
      <c r="C111" s="23"/>
      <c r="D111" s="118"/>
      <c r="E111" s="3"/>
      <c r="F111" s="3"/>
      <c r="G111" s="3"/>
      <c r="H111" s="3"/>
      <c r="I111" s="3"/>
      <c r="J111" s="3"/>
      <c r="K111" s="3"/>
      <c r="L111" s="3"/>
      <c r="M111" s="3"/>
      <c r="N111" s="4"/>
      <c r="O111" s="3"/>
      <c r="P111" s="4"/>
      <c r="Q111" s="8"/>
      <c r="R111" s="8"/>
      <c r="S111" s="2"/>
      <c r="T111" s="2"/>
      <c r="U111" s="5"/>
      <c r="V111" s="21"/>
      <c r="W111" s="3"/>
      <c r="X111" s="3"/>
      <c r="Y111" s="3"/>
      <c r="Z111" s="3"/>
      <c r="AA111" s="3"/>
      <c r="AB111" s="20"/>
      <c r="AC111" s="4"/>
      <c r="AD111" s="4"/>
      <c r="AE111" s="3"/>
      <c r="AF111" s="4"/>
      <c r="AG111" s="4"/>
      <c r="AH111" s="4"/>
      <c r="AI111" s="3"/>
      <c r="AJ111" s="4"/>
      <c r="AK111" s="17"/>
      <c r="AL111" s="14"/>
      <c r="AM111" s="2"/>
    </row>
    <row r="112" spans="1:39" ht="18">
      <c r="A112" s="3"/>
      <c r="B112" s="117"/>
      <c r="C112" s="23"/>
      <c r="D112" s="118"/>
      <c r="E112" s="3"/>
      <c r="F112" s="3"/>
      <c r="G112" s="3"/>
      <c r="H112" s="3"/>
      <c r="I112" s="3"/>
      <c r="J112" s="3"/>
      <c r="K112" s="3"/>
      <c r="L112" s="3"/>
      <c r="M112" s="3"/>
      <c r="N112" s="4"/>
      <c r="O112" s="3"/>
      <c r="P112" s="4"/>
      <c r="Q112" s="8"/>
      <c r="R112" s="8"/>
      <c r="S112" s="2"/>
      <c r="T112" s="2"/>
      <c r="U112" s="5"/>
      <c r="V112" s="21"/>
      <c r="W112" s="3"/>
      <c r="X112" s="3"/>
      <c r="Y112" s="3"/>
      <c r="Z112" s="3"/>
      <c r="AA112" s="3"/>
      <c r="AB112" s="20"/>
      <c r="AC112" s="4"/>
      <c r="AD112" s="4"/>
      <c r="AE112" s="3"/>
      <c r="AF112" s="4"/>
      <c r="AG112" s="4"/>
      <c r="AH112" s="4"/>
      <c r="AI112" s="3"/>
      <c r="AJ112" s="4"/>
      <c r="AK112" s="17"/>
      <c r="AL112" s="14"/>
      <c r="AM112" s="2"/>
    </row>
    <row r="113" spans="1:39" ht="18">
      <c r="A113" s="3"/>
      <c r="B113" s="117"/>
      <c r="C113" s="23"/>
      <c r="D113" s="118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3"/>
      <c r="P113" s="4"/>
      <c r="Q113" s="8"/>
      <c r="R113" s="8"/>
      <c r="S113" s="2"/>
      <c r="T113" s="2"/>
      <c r="U113" s="5"/>
      <c r="V113" s="21"/>
      <c r="W113" s="3"/>
      <c r="X113" s="3"/>
      <c r="Y113" s="3"/>
      <c r="Z113" s="3"/>
      <c r="AA113" s="3"/>
      <c r="AB113" s="20"/>
      <c r="AC113" s="4"/>
      <c r="AD113" s="4"/>
      <c r="AE113" s="3"/>
      <c r="AF113" s="4"/>
      <c r="AG113" s="4"/>
      <c r="AH113" s="4"/>
      <c r="AI113" s="3"/>
      <c r="AJ113" s="4"/>
      <c r="AK113" s="17"/>
      <c r="AL113" s="14"/>
      <c r="AM113" s="2"/>
    </row>
    <row r="114" spans="1:39" ht="18">
      <c r="A114" s="3"/>
      <c r="B114" s="117"/>
      <c r="C114" s="23"/>
      <c r="D114" s="118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3"/>
      <c r="P114" s="4"/>
      <c r="Q114" s="8"/>
      <c r="R114" s="8"/>
      <c r="S114" s="2"/>
      <c r="T114" s="2"/>
      <c r="U114" s="5"/>
      <c r="V114" s="21"/>
      <c r="W114" s="3"/>
      <c r="X114" s="3"/>
      <c r="Y114" s="3"/>
      <c r="Z114" s="3"/>
      <c r="AA114" s="3"/>
      <c r="AB114" s="20"/>
      <c r="AC114" s="4"/>
      <c r="AD114" s="4"/>
      <c r="AE114" s="3"/>
      <c r="AF114" s="4"/>
      <c r="AG114" s="4"/>
      <c r="AH114" s="4"/>
      <c r="AI114" s="3"/>
      <c r="AJ114" s="4"/>
      <c r="AK114" s="17"/>
      <c r="AL114" s="14"/>
      <c r="AM114" s="2"/>
    </row>
    <row r="115" spans="1:39" ht="18">
      <c r="A115" s="3"/>
      <c r="B115" s="117"/>
      <c r="C115" s="23"/>
      <c r="D115" s="118"/>
      <c r="E115" s="3"/>
      <c r="F115" s="3"/>
      <c r="G115" s="3"/>
      <c r="H115" s="3"/>
      <c r="I115" s="3"/>
      <c r="J115" s="3"/>
      <c r="K115" s="3"/>
      <c r="L115" s="3"/>
      <c r="M115" s="3"/>
      <c r="N115" s="4"/>
      <c r="O115" s="3"/>
      <c r="P115" s="4"/>
      <c r="Q115" s="8"/>
      <c r="R115" s="8"/>
      <c r="S115" s="2"/>
      <c r="T115" s="2"/>
      <c r="U115" s="5"/>
      <c r="V115" s="21"/>
      <c r="W115" s="3"/>
      <c r="X115" s="3"/>
      <c r="Y115" s="3"/>
      <c r="Z115" s="3"/>
      <c r="AA115" s="3"/>
      <c r="AB115" s="20"/>
      <c r="AC115" s="4"/>
      <c r="AD115" s="4"/>
      <c r="AE115" s="3"/>
      <c r="AF115" s="4"/>
      <c r="AG115" s="4"/>
      <c r="AH115" s="4"/>
      <c r="AI115" s="3"/>
      <c r="AJ115" s="4"/>
      <c r="AK115" s="17"/>
      <c r="AL115" s="14"/>
      <c r="AM115" s="2"/>
    </row>
    <row r="116" spans="1:39" ht="18">
      <c r="A116" s="3"/>
      <c r="B116" s="117"/>
      <c r="C116" s="23"/>
      <c r="D116" s="118"/>
      <c r="E116" s="3"/>
      <c r="F116" s="3"/>
      <c r="G116" s="3"/>
      <c r="H116" s="3"/>
      <c r="I116" s="3"/>
      <c r="J116" s="3"/>
      <c r="K116" s="3"/>
      <c r="L116" s="3"/>
      <c r="M116" s="3"/>
      <c r="N116" s="4"/>
      <c r="O116" s="3"/>
      <c r="P116" s="4"/>
      <c r="Q116" s="8"/>
      <c r="R116" s="8"/>
      <c r="S116" s="2"/>
      <c r="T116" s="2"/>
      <c r="U116" s="5"/>
      <c r="V116" s="21"/>
      <c r="W116" s="3"/>
      <c r="X116" s="3"/>
      <c r="Y116" s="3"/>
      <c r="Z116" s="3"/>
      <c r="AA116" s="3"/>
      <c r="AB116" s="20"/>
      <c r="AC116" s="4"/>
      <c r="AD116" s="4"/>
      <c r="AE116" s="3"/>
      <c r="AF116" s="4"/>
      <c r="AG116" s="4"/>
      <c r="AH116" s="4"/>
      <c r="AI116" s="3"/>
      <c r="AJ116" s="4"/>
      <c r="AK116" s="17"/>
      <c r="AL116" s="14"/>
      <c r="AM116" s="2"/>
    </row>
    <row r="117" spans="1:39" ht="18">
      <c r="A117" s="3"/>
      <c r="B117" s="117"/>
      <c r="C117" s="23"/>
      <c r="D117" s="118"/>
      <c r="E117" s="3"/>
      <c r="F117" s="3"/>
      <c r="G117" s="3"/>
      <c r="H117" s="3"/>
      <c r="I117" s="3"/>
      <c r="J117" s="3"/>
      <c r="K117" s="3"/>
      <c r="L117" s="3"/>
      <c r="M117" s="3"/>
      <c r="N117" s="4"/>
      <c r="O117" s="3"/>
      <c r="P117" s="4"/>
      <c r="Q117" s="8"/>
      <c r="R117" s="8"/>
      <c r="S117" s="2"/>
      <c r="T117" s="2"/>
      <c r="U117" s="5"/>
      <c r="V117" s="21"/>
      <c r="W117" s="3"/>
      <c r="X117" s="3"/>
      <c r="Y117" s="3"/>
      <c r="Z117" s="3"/>
      <c r="AA117" s="3"/>
      <c r="AB117" s="20"/>
      <c r="AC117" s="4"/>
      <c r="AD117" s="4"/>
      <c r="AE117" s="3"/>
      <c r="AF117" s="4"/>
      <c r="AG117" s="4"/>
      <c r="AH117" s="4"/>
      <c r="AI117" s="3"/>
      <c r="AJ117" s="4"/>
      <c r="AK117" s="17"/>
      <c r="AL117" s="14"/>
      <c r="AM117" s="2"/>
    </row>
    <row r="118" spans="1:39" ht="18">
      <c r="A118" s="3"/>
      <c r="B118" s="117"/>
      <c r="C118" s="23"/>
      <c r="D118" s="118"/>
      <c r="E118" s="3"/>
      <c r="F118" s="3"/>
      <c r="G118" s="3"/>
      <c r="H118" s="3"/>
      <c r="I118" s="3"/>
      <c r="J118" s="3"/>
      <c r="K118" s="3"/>
      <c r="L118" s="3"/>
      <c r="M118" s="3"/>
      <c r="N118" s="4"/>
      <c r="O118" s="3"/>
      <c r="P118" s="4"/>
      <c r="Q118" s="8"/>
      <c r="R118" s="8"/>
      <c r="S118" s="2"/>
      <c r="T118" s="2"/>
      <c r="U118" s="5"/>
      <c r="V118" s="21"/>
      <c r="W118" s="3"/>
      <c r="X118" s="3"/>
      <c r="Y118" s="3"/>
      <c r="Z118" s="3"/>
      <c r="AA118" s="3"/>
      <c r="AB118" s="20"/>
      <c r="AC118" s="4"/>
      <c r="AD118" s="4"/>
      <c r="AE118" s="3"/>
      <c r="AF118" s="4"/>
      <c r="AG118" s="4"/>
      <c r="AH118" s="4"/>
      <c r="AI118" s="3"/>
      <c r="AJ118" s="4"/>
      <c r="AK118" s="17"/>
      <c r="AL118" s="14"/>
      <c r="AM118" s="2"/>
    </row>
    <row r="119" spans="1:39" ht="18">
      <c r="A119" s="3"/>
      <c r="B119" s="117"/>
      <c r="C119" s="23"/>
      <c r="D119" s="118"/>
      <c r="E119" s="3"/>
      <c r="F119" s="3"/>
      <c r="G119" s="3"/>
      <c r="H119" s="3"/>
      <c r="I119" s="3"/>
      <c r="J119" s="3"/>
      <c r="K119" s="3"/>
      <c r="L119" s="3"/>
      <c r="M119" s="3"/>
      <c r="N119" s="4"/>
      <c r="O119" s="3"/>
      <c r="P119" s="4"/>
      <c r="Q119" s="8"/>
      <c r="R119" s="8"/>
      <c r="S119" s="2"/>
      <c r="T119" s="2"/>
      <c r="U119" s="5"/>
      <c r="V119" s="21"/>
      <c r="W119" s="3"/>
      <c r="X119" s="3"/>
      <c r="Y119" s="3"/>
      <c r="Z119" s="3"/>
      <c r="AA119" s="3"/>
      <c r="AB119" s="20"/>
      <c r="AC119" s="4"/>
      <c r="AD119" s="4"/>
      <c r="AE119" s="3"/>
      <c r="AF119" s="4"/>
      <c r="AG119" s="4"/>
      <c r="AH119" s="4"/>
      <c r="AI119" s="3"/>
      <c r="AJ119" s="4"/>
      <c r="AK119" s="17"/>
      <c r="AL119" s="14"/>
      <c r="AM119" s="2"/>
    </row>
    <row r="120" spans="1:39" ht="18">
      <c r="A120" s="3"/>
      <c r="B120" s="117"/>
      <c r="C120" s="23"/>
      <c r="D120" s="118"/>
      <c r="E120" s="3"/>
      <c r="F120" s="3"/>
      <c r="G120" s="3"/>
      <c r="H120" s="3"/>
      <c r="I120" s="3"/>
      <c r="J120" s="3"/>
      <c r="K120" s="3"/>
      <c r="L120" s="3"/>
      <c r="M120" s="3"/>
      <c r="N120" s="4"/>
      <c r="O120" s="3"/>
      <c r="P120" s="4"/>
      <c r="Q120" s="8"/>
      <c r="R120" s="8"/>
      <c r="S120" s="2"/>
      <c r="T120" s="2"/>
      <c r="U120" s="5"/>
      <c r="V120" s="21"/>
      <c r="W120" s="3"/>
      <c r="X120" s="3"/>
      <c r="Y120" s="3"/>
      <c r="Z120" s="3"/>
      <c r="AA120" s="3"/>
      <c r="AB120" s="20"/>
      <c r="AC120" s="4"/>
      <c r="AD120" s="4"/>
      <c r="AE120" s="3"/>
      <c r="AF120" s="4"/>
      <c r="AG120" s="4"/>
      <c r="AH120" s="4"/>
      <c r="AI120" s="3"/>
      <c r="AJ120" s="4"/>
      <c r="AK120" s="17"/>
      <c r="AL120" s="14"/>
      <c r="AM120" s="2"/>
    </row>
    <row r="121" spans="1:39" ht="18">
      <c r="A121" s="3"/>
      <c r="B121" s="117"/>
      <c r="C121" s="23"/>
      <c r="D121" s="118"/>
      <c r="E121" s="3"/>
      <c r="F121" s="3"/>
      <c r="G121" s="3"/>
      <c r="H121" s="3"/>
      <c r="I121" s="3"/>
      <c r="J121" s="3"/>
      <c r="K121" s="3"/>
      <c r="L121" s="3"/>
      <c r="M121" s="3"/>
      <c r="N121" s="4"/>
      <c r="O121" s="3"/>
      <c r="P121" s="4"/>
      <c r="Q121" s="8"/>
      <c r="R121" s="8"/>
      <c r="S121" s="2"/>
      <c r="T121" s="2"/>
      <c r="U121" s="5"/>
      <c r="V121" s="21"/>
      <c r="W121" s="3"/>
      <c r="X121" s="3"/>
      <c r="Y121" s="3"/>
      <c r="Z121" s="3"/>
      <c r="AA121" s="3"/>
      <c r="AB121" s="20"/>
      <c r="AC121" s="4"/>
      <c r="AD121" s="4"/>
      <c r="AE121" s="3"/>
      <c r="AF121" s="4"/>
      <c r="AG121" s="4"/>
      <c r="AH121" s="4"/>
      <c r="AI121" s="3"/>
      <c r="AJ121" s="4"/>
      <c r="AK121" s="17"/>
      <c r="AL121" s="14"/>
      <c r="AM121" s="2"/>
    </row>
    <row r="122" spans="1:39" ht="18">
      <c r="A122" s="3"/>
      <c r="B122" s="117"/>
      <c r="C122" s="23"/>
      <c r="D122" s="118"/>
      <c r="E122" s="3"/>
      <c r="F122" s="3"/>
      <c r="G122" s="3"/>
      <c r="H122" s="3"/>
      <c r="I122" s="3"/>
      <c r="J122" s="3"/>
      <c r="K122" s="3"/>
      <c r="L122" s="3"/>
      <c r="M122" s="3"/>
      <c r="N122" s="4"/>
      <c r="O122" s="3"/>
      <c r="P122" s="4"/>
      <c r="Q122" s="8"/>
      <c r="R122" s="8"/>
      <c r="S122" s="2"/>
      <c r="T122" s="2"/>
      <c r="U122" s="5"/>
      <c r="V122" s="21"/>
      <c r="W122" s="3"/>
      <c r="X122" s="3"/>
      <c r="Y122" s="3"/>
      <c r="Z122" s="3"/>
      <c r="AA122" s="3"/>
      <c r="AB122" s="20"/>
      <c r="AC122" s="4"/>
      <c r="AD122" s="4"/>
      <c r="AE122" s="3"/>
      <c r="AF122" s="4"/>
      <c r="AG122" s="4"/>
      <c r="AH122" s="4"/>
      <c r="AI122" s="3"/>
      <c r="AJ122" s="4"/>
      <c r="AK122" s="17"/>
      <c r="AL122" s="14"/>
      <c r="AM122" s="2"/>
    </row>
    <row r="123" spans="1:39" ht="18">
      <c r="A123" s="3"/>
      <c r="B123" s="117"/>
      <c r="C123" s="23"/>
      <c r="D123" s="118"/>
      <c r="E123" s="3"/>
      <c r="F123" s="3"/>
      <c r="G123" s="3"/>
      <c r="H123" s="3"/>
      <c r="I123" s="3"/>
      <c r="J123" s="3"/>
      <c r="K123" s="3"/>
      <c r="L123" s="3"/>
      <c r="M123" s="3"/>
      <c r="N123" s="4"/>
      <c r="O123" s="3"/>
      <c r="P123" s="4"/>
      <c r="Q123" s="8"/>
      <c r="R123" s="8"/>
      <c r="S123" s="2"/>
      <c r="T123" s="2"/>
      <c r="U123" s="5"/>
      <c r="V123" s="21"/>
      <c r="W123" s="3"/>
      <c r="X123" s="3"/>
      <c r="Y123" s="3"/>
      <c r="Z123" s="3"/>
      <c r="AA123" s="3"/>
      <c r="AB123" s="20"/>
      <c r="AC123" s="4"/>
      <c r="AD123" s="4"/>
      <c r="AE123" s="3"/>
      <c r="AF123" s="4"/>
      <c r="AG123" s="4"/>
      <c r="AH123" s="4"/>
      <c r="AI123" s="3"/>
      <c r="AJ123" s="4"/>
      <c r="AK123" s="17"/>
      <c r="AL123" s="14"/>
      <c r="AM123" s="2"/>
    </row>
    <row r="124" spans="1:39" ht="18">
      <c r="A124" s="3"/>
      <c r="B124" s="117"/>
      <c r="C124" s="23"/>
      <c r="D124" s="118"/>
      <c r="E124" s="3"/>
      <c r="F124" s="3"/>
      <c r="G124" s="3"/>
      <c r="H124" s="3"/>
      <c r="I124" s="3"/>
      <c r="J124" s="3"/>
      <c r="K124" s="3"/>
      <c r="L124" s="3"/>
      <c r="M124" s="3"/>
      <c r="N124" s="4"/>
      <c r="O124" s="3"/>
      <c r="P124" s="4"/>
      <c r="Q124" s="8"/>
      <c r="R124" s="8"/>
      <c r="S124" s="2"/>
      <c r="T124" s="2"/>
      <c r="U124" s="5"/>
      <c r="V124" s="21"/>
      <c r="W124" s="3"/>
      <c r="X124" s="3"/>
      <c r="Y124" s="3"/>
      <c r="Z124" s="3"/>
      <c r="AA124" s="3"/>
      <c r="AB124" s="20"/>
      <c r="AC124" s="4"/>
      <c r="AD124" s="4"/>
      <c r="AE124" s="3"/>
      <c r="AF124" s="4"/>
      <c r="AG124" s="4"/>
      <c r="AH124" s="4"/>
      <c r="AI124" s="3"/>
      <c r="AJ124" s="4"/>
      <c r="AK124" s="17"/>
      <c r="AL124" s="14"/>
      <c r="AM124" s="2"/>
    </row>
    <row r="125" spans="1:39" ht="18">
      <c r="A125" s="3"/>
      <c r="B125" s="117"/>
      <c r="C125" s="23"/>
      <c r="D125" s="118"/>
      <c r="E125" s="3"/>
      <c r="F125" s="3"/>
      <c r="G125" s="3"/>
      <c r="H125" s="3"/>
      <c r="I125" s="3"/>
      <c r="J125" s="3"/>
      <c r="K125" s="3"/>
      <c r="L125" s="3"/>
      <c r="M125" s="3"/>
      <c r="N125" s="4"/>
      <c r="O125" s="3"/>
      <c r="P125" s="4"/>
      <c r="Q125" s="8"/>
      <c r="R125" s="8"/>
      <c r="S125" s="2"/>
      <c r="T125" s="2"/>
      <c r="U125" s="5"/>
      <c r="V125" s="21"/>
      <c r="W125" s="3"/>
      <c r="X125" s="3"/>
      <c r="Y125" s="3"/>
      <c r="Z125" s="3"/>
      <c r="AA125" s="3"/>
      <c r="AB125" s="20"/>
      <c r="AC125" s="4"/>
      <c r="AD125" s="4"/>
      <c r="AE125" s="3"/>
      <c r="AF125" s="4"/>
      <c r="AG125" s="4"/>
      <c r="AH125" s="4"/>
      <c r="AI125" s="3"/>
      <c r="AJ125" s="4"/>
      <c r="AK125" s="17"/>
      <c r="AL125" s="14"/>
      <c r="AM125" s="2"/>
    </row>
    <row r="126" spans="1:39" ht="18">
      <c r="A126" s="3"/>
      <c r="B126" s="117"/>
      <c r="C126" s="23"/>
      <c r="D126" s="118"/>
      <c r="E126" s="3"/>
      <c r="F126" s="3"/>
      <c r="G126" s="3"/>
      <c r="H126" s="3"/>
      <c r="I126" s="3"/>
      <c r="J126" s="3"/>
      <c r="K126" s="3"/>
      <c r="L126" s="3"/>
      <c r="M126" s="3"/>
      <c r="N126" s="4"/>
      <c r="O126" s="3"/>
      <c r="P126" s="4"/>
      <c r="Q126" s="8"/>
      <c r="R126" s="8"/>
      <c r="S126" s="2"/>
      <c r="T126" s="2"/>
      <c r="U126" s="5"/>
      <c r="V126" s="21"/>
      <c r="W126" s="3"/>
      <c r="X126" s="3"/>
      <c r="Y126" s="3"/>
      <c r="Z126" s="3"/>
      <c r="AA126" s="3"/>
      <c r="AB126" s="20"/>
      <c r="AC126" s="4"/>
      <c r="AD126" s="4"/>
      <c r="AE126" s="3"/>
      <c r="AF126" s="4"/>
      <c r="AG126" s="4"/>
      <c r="AH126" s="4"/>
      <c r="AI126" s="3"/>
      <c r="AJ126" s="4"/>
      <c r="AK126" s="17"/>
      <c r="AL126" s="14"/>
      <c r="AM126" s="2"/>
    </row>
    <row r="127" spans="1:39" ht="18">
      <c r="A127" s="3"/>
      <c r="B127" s="117"/>
      <c r="C127" s="23"/>
      <c r="D127" s="118"/>
      <c r="E127" s="3"/>
      <c r="F127" s="3"/>
      <c r="G127" s="3"/>
      <c r="H127" s="3"/>
      <c r="I127" s="3"/>
      <c r="J127" s="3"/>
      <c r="K127" s="3"/>
      <c r="L127" s="3"/>
      <c r="M127" s="3"/>
      <c r="N127" s="4"/>
      <c r="O127" s="3"/>
      <c r="P127" s="4"/>
      <c r="Q127" s="8"/>
      <c r="R127" s="8"/>
      <c r="S127" s="2"/>
      <c r="T127" s="2"/>
      <c r="U127" s="5"/>
      <c r="V127" s="21"/>
      <c r="W127" s="3"/>
      <c r="X127" s="3"/>
      <c r="Y127" s="3"/>
      <c r="Z127" s="3"/>
      <c r="AA127" s="3"/>
      <c r="AB127" s="20"/>
      <c r="AC127" s="4"/>
      <c r="AD127" s="4"/>
      <c r="AE127" s="3"/>
      <c r="AF127" s="4"/>
      <c r="AG127" s="4"/>
      <c r="AH127" s="4"/>
      <c r="AI127" s="3"/>
      <c r="AJ127" s="4"/>
      <c r="AK127" s="17"/>
      <c r="AL127" s="14"/>
      <c r="AM127" s="2"/>
    </row>
    <row r="128" spans="1:39" ht="18">
      <c r="A128" s="3"/>
      <c r="B128" s="117"/>
      <c r="C128" s="23"/>
      <c r="D128" s="118"/>
      <c r="E128" s="3"/>
      <c r="F128" s="3"/>
      <c r="G128" s="3"/>
      <c r="H128" s="3"/>
      <c r="I128" s="3"/>
      <c r="J128" s="3"/>
      <c r="K128" s="3"/>
      <c r="L128" s="3"/>
      <c r="M128" s="3"/>
      <c r="N128" s="4"/>
      <c r="O128" s="3"/>
      <c r="P128" s="4"/>
      <c r="Q128" s="8"/>
      <c r="R128" s="8"/>
      <c r="S128" s="2"/>
      <c r="T128" s="2"/>
      <c r="U128" s="5"/>
      <c r="V128" s="21"/>
      <c r="W128" s="3"/>
      <c r="X128" s="3"/>
      <c r="Y128" s="3"/>
      <c r="Z128" s="3"/>
      <c r="AA128" s="3"/>
      <c r="AB128" s="20"/>
      <c r="AC128" s="4"/>
      <c r="AD128" s="4"/>
      <c r="AE128" s="3"/>
      <c r="AF128" s="4"/>
      <c r="AG128" s="4"/>
      <c r="AH128" s="4"/>
      <c r="AI128" s="3"/>
      <c r="AJ128" s="4"/>
      <c r="AK128" s="17"/>
      <c r="AL128" s="14"/>
      <c r="AM128" s="2"/>
    </row>
    <row r="129" spans="1:39" ht="18">
      <c r="A129" s="3"/>
      <c r="B129" s="117"/>
      <c r="C129" s="23"/>
      <c r="D129" s="118"/>
      <c r="E129" s="3"/>
      <c r="F129" s="3"/>
      <c r="G129" s="3"/>
      <c r="H129" s="3"/>
      <c r="I129" s="3"/>
      <c r="J129" s="3"/>
      <c r="K129" s="3"/>
      <c r="L129" s="3"/>
      <c r="M129" s="3"/>
      <c r="N129" s="4"/>
      <c r="O129" s="3"/>
      <c r="P129" s="4"/>
      <c r="Q129" s="8"/>
      <c r="R129" s="8"/>
      <c r="S129" s="2"/>
      <c r="T129" s="2"/>
      <c r="U129" s="5"/>
      <c r="V129" s="21"/>
      <c r="W129" s="3"/>
      <c r="X129" s="3"/>
      <c r="Y129" s="3"/>
      <c r="Z129" s="3"/>
      <c r="AA129" s="3"/>
      <c r="AB129" s="20"/>
      <c r="AC129" s="4"/>
      <c r="AD129" s="4"/>
      <c r="AE129" s="3"/>
      <c r="AF129" s="4"/>
      <c r="AG129" s="4"/>
      <c r="AH129" s="4"/>
      <c r="AI129" s="3"/>
      <c r="AJ129" s="4"/>
      <c r="AK129" s="17"/>
      <c r="AL129" s="14"/>
      <c r="AM129" s="2"/>
    </row>
    <row r="130" spans="1:39" ht="18">
      <c r="A130" s="3"/>
      <c r="B130" s="117"/>
      <c r="C130" s="23"/>
      <c r="D130" s="118"/>
      <c r="E130" s="3"/>
      <c r="F130" s="3"/>
      <c r="G130" s="3"/>
      <c r="H130" s="3"/>
      <c r="I130" s="3"/>
      <c r="J130" s="3"/>
      <c r="K130" s="3"/>
      <c r="L130" s="3"/>
      <c r="M130" s="3"/>
      <c r="N130" s="4"/>
      <c r="O130" s="3"/>
      <c r="P130" s="4"/>
      <c r="Q130" s="8"/>
      <c r="R130" s="8"/>
      <c r="S130" s="2"/>
      <c r="T130" s="2"/>
      <c r="U130" s="5"/>
      <c r="V130" s="21"/>
      <c r="W130" s="3"/>
      <c r="X130" s="3"/>
      <c r="Y130" s="3"/>
      <c r="Z130" s="3"/>
      <c r="AA130" s="3"/>
      <c r="AB130" s="20"/>
      <c r="AC130" s="4"/>
      <c r="AD130" s="4"/>
      <c r="AE130" s="3"/>
      <c r="AF130" s="4"/>
      <c r="AG130" s="4"/>
      <c r="AH130" s="4"/>
      <c r="AI130" s="3"/>
      <c r="AJ130" s="4"/>
      <c r="AK130" s="17"/>
      <c r="AL130" s="14"/>
      <c r="AM130" s="2"/>
    </row>
    <row r="131" spans="1:39" ht="18">
      <c r="A131" s="3"/>
      <c r="B131" s="117"/>
      <c r="C131" s="23"/>
      <c r="D131" s="118"/>
      <c r="E131" s="3"/>
      <c r="F131" s="3"/>
      <c r="G131" s="3"/>
      <c r="H131" s="3"/>
      <c r="I131" s="3"/>
      <c r="J131" s="3"/>
      <c r="K131" s="3"/>
      <c r="L131" s="3"/>
      <c r="M131" s="3"/>
      <c r="N131" s="4"/>
      <c r="O131" s="3"/>
      <c r="P131" s="4"/>
      <c r="Q131" s="8"/>
      <c r="R131" s="8"/>
      <c r="S131" s="2"/>
      <c r="T131" s="2"/>
      <c r="U131" s="5"/>
      <c r="V131" s="21"/>
      <c r="W131" s="3"/>
      <c r="X131" s="3"/>
      <c r="Y131" s="3"/>
      <c r="Z131" s="3"/>
      <c r="AA131" s="3"/>
      <c r="AB131" s="20"/>
      <c r="AC131" s="4"/>
      <c r="AD131" s="4"/>
      <c r="AE131" s="3"/>
      <c r="AF131" s="4"/>
      <c r="AG131" s="4"/>
      <c r="AH131" s="4"/>
      <c r="AI131" s="3"/>
      <c r="AJ131" s="4"/>
      <c r="AK131" s="17"/>
      <c r="AL131" s="14"/>
      <c r="AM131" s="2"/>
    </row>
    <row r="132" spans="1:39" ht="18">
      <c r="A132" s="3"/>
      <c r="B132" s="117"/>
      <c r="C132" s="23"/>
      <c r="D132" s="118"/>
      <c r="E132" s="3"/>
      <c r="F132" s="3"/>
      <c r="G132" s="3"/>
      <c r="H132" s="3"/>
      <c r="I132" s="3"/>
      <c r="J132" s="3"/>
      <c r="K132" s="3"/>
      <c r="L132" s="3"/>
      <c r="M132" s="3"/>
      <c r="N132" s="4"/>
      <c r="O132" s="3"/>
      <c r="P132" s="4"/>
      <c r="Q132" s="8"/>
      <c r="R132" s="8"/>
      <c r="S132" s="2"/>
      <c r="T132" s="2"/>
      <c r="U132" s="5"/>
      <c r="V132" s="21"/>
      <c r="W132" s="3"/>
      <c r="X132" s="3"/>
      <c r="Y132" s="3"/>
      <c r="Z132" s="3"/>
      <c r="AA132" s="3"/>
      <c r="AB132" s="20"/>
      <c r="AC132" s="4"/>
      <c r="AD132" s="4"/>
      <c r="AE132" s="3"/>
      <c r="AF132" s="4"/>
      <c r="AG132" s="4"/>
      <c r="AH132" s="4"/>
      <c r="AI132" s="3"/>
      <c r="AJ132" s="4"/>
      <c r="AK132" s="17"/>
      <c r="AL132" s="14"/>
      <c r="AM132" s="2"/>
    </row>
    <row r="133" spans="1:39" ht="18">
      <c r="A133" s="3"/>
      <c r="B133" s="117"/>
      <c r="C133" s="23"/>
      <c r="D133" s="118"/>
      <c r="E133" s="3"/>
      <c r="F133" s="3"/>
      <c r="G133" s="3"/>
      <c r="H133" s="3"/>
      <c r="I133" s="3"/>
      <c r="J133" s="3"/>
      <c r="K133" s="3"/>
      <c r="L133" s="3"/>
      <c r="M133" s="3"/>
      <c r="N133" s="4"/>
      <c r="O133" s="3"/>
      <c r="P133" s="4"/>
      <c r="Q133" s="8"/>
      <c r="R133" s="8"/>
      <c r="S133" s="2"/>
      <c r="T133" s="2"/>
      <c r="U133" s="5"/>
      <c r="V133" s="21"/>
      <c r="W133" s="3"/>
      <c r="X133" s="3"/>
      <c r="Y133" s="3"/>
      <c r="Z133" s="3"/>
      <c r="AA133" s="3"/>
      <c r="AB133" s="20"/>
      <c r="AC133" s="4"/>
      <c r="AD133" s="4"/>
      <c r="AE133" s="3"/>
      <c r="AF133" s="4"/>
      <c r="AG133" s="4"/>
      <c r="AH133" s="4"/>
      <c r="AI133" s="3"/>
      <c r="AJ133" s="4"/>
      <c r="AK133" s="17"/>
      <c r="AL133" s="14"/>
      <c r="AM133" s="2"/>
    </row>
    <row r="134" spans="1:39" ht="18">
      <c r="A134" s="3"/>
      <c r="B134" s="117"/>
      <c r="C134" s="23"/>
      <c r="D134" s="118"/>
      <c r="E134" s="3"/>
      <c r="F134" s="3"/>
      <c r="G134" s="3"/>
      <c r="H134" s="3"/>
      <c r="I134" s="3"/>
      <c r="J134" s="3"/>
      <c r="K134" s="3"/>
      <c r="L134" s="3"/>
      <c r="M134" s="3"/>
      <c r="N134" s="4"/>
      <c r="O134" s="3"/>
      <c r="P134" s="4"/>
      <c r="Q134" s="8"/>
      <c r="R134" s="8"/>
      <c r="S134" s="2"/>
      <c r="T134" s="2"/>
      <c r="U134" s="5"/>
      <c r="V134" s="21"/>
      <c r="W134" s="3"/>
      <c r="X134" s="3"/>
      <c r="Y134" s="3"/>
      <c r="Z134" s="3"/>
      <c r="AA134" s="3"/>
      <c r="AB134" s="20"/>
      <c r="AC134" s="4"/>
      <c r="AD134" s="4"/>
      <c r="AE134" s="3"/>
      <c r="AF134" s="4"/>
      <c r="AG134" s="4"/>
      <c r="AH134" s="4"/>
      <c r="AI134" s="3"/>
      <c r="AJ134" s="4"/>
      <c r="AK134" s="17"/>
      <c r="AL134" s="14"/>
      <c r="AM134" s="2"/>
    </row>
    <row r="135" spans="1:39" ht="18">
      <c r="A135" s="3"/>
      <c r="B135" s="117"/>
      <c r="C135" s="23"/>
      <c r="D135" s="118"/>
      <c r="E135" s="3"/>
      <c r="F135" s="3"/>
      <c r="G135" s="3"/>
      <c r="H135" s="3"/>
      <c r="I135" s="3"/>
      <c r="J135" s="3"/>
      <c r="K135" s="3"/>
      <c r="L135" s="3"/>
      <c r="M135" s="3"/>
      <c r="N135" s="4"/>
      <c r="O135" s="3"/>
      <c r="P135" s="4"/>
      <c r="Q135" s="8"/>
      <c r="R135" s="8"/>
      <c r="S135" s="2"/>
      <c r="T135" s="2"/>
      <c r="U135" s="5"/>
      <c r="V135" s="21"/>
      <c r="W135" s="3"/>
      <c r="X135" s="3"/>
      <c r="Y135" s="3"/>
      <c r="Z135" s="3"/>
      <c r="AA135" s="3"/>
      <c r="AB135" s="20"/>
      <c r="AC135" s="4"/>
      <c r="AD135" s="4"/>
      <c r="AE135" s="3"/>
      <c r="AF135" s="4"/>
      <c r="AG135" s="4"/>
      <c r="AH135" s="4"/>
      <c r="AI135" s="3"/>
      <c r="AJ135" s="4"/>
      <c r="AK135" s="17"/>
      <c r="AL135" s="14"/>
      <c r="AM135" s="2"/>
    </row>
    <row r="136" spans="1:39" ht="18">
      <c r="A136" s="3"/>
      <c r="B136" s="117"/>
      <c r="C136" s="23"/>
      <c r="D136" s="118"/>
      <c r="E136" s="3"/>
      <c r="F136" s="3"/>
      <c r="G136" s="3"/>
      <c r="H136" s="3"/>
      <c r="I136" s="3"/>
      <c r="J136" s="3"/>
      <c r="K136" s="3"/>
      <c r="L136" s="3"/>
      <c r="M136" s="3"/>
      <c r="N136" s="4"/>
      <c r="O136" s="3"/>
      <c r="P136" s="4"/>
      <c r="Q136" s="8"/>
      <c r="R136" s="8"/>
      <c r="S136" s="2"/>
      <c r="T136" s="2"/>
      <c r="U136" s="5"/>
      <c r="V136" s="21"/>
      <c r="W136" s="3"/>
      <c r="X136" s="3"/>
      <c r="Y136" s="3"/>
      <c r="Z136" s="3"/>
      <c r="AA136" s="3"/>
      <c r="AB136" s="20"/>
      <c r="AC136" s="4"/>
      <c r="AD136" s="4"/>
      <c r="AE136" s="3"/>
      <c r="AF136" s="4"/>
      <c r="AG136" s="4"/>
      <c r="AH136" s="4"/>
      <c r="AI136" s="3"/>
      <c r="AJ136" s="4"/>
      <c r="AK136" s="17"/>
      <c r="AL136" s="14"/>
      <c r="AM136" s="2"/>
    </row>
    <row r="137" spans="1:39" ht="18">
      <c r="A137" s="3"/>
      <c r="B137" s="117"/>
      <c r="C137" s="23"/>
      <c r="D137" s="118"/>
      <c r="E137" s="3"/>
      <c r="F137" s="3"/>
      <c r="G137" s="3"/>
      <c r="H137" s="3"/>
      <c r="I137" s="3"/>
      <c r="J137" s="3"/>
      <c r="K137" s="3"/>
      <c r="L137" s="3"/>
      <c r="M137" s="3"/>
      <c r="N137" s="4"/>
      <c r="O137" s="3"/>
      <c r="P137" s="4"/>
      <c r="Q137" s="8"/>
      <c r="R137" s="8"/>
      <c r="S137" s="2"/>
      <c r="T137" s="2"/>
      <c r="U137" s="5"/>
      <c r="V137" s="21"/>
      <c r="W137" s="3"/>
      <c r="X137" s="3"/>
      <c r="Y137" s="3"/>
      <c r="Z137" s="3"/>
      <c r="AA137" s="3"/>
      <c r="AB137" s="20"/>
      <c r="AC137" s="4"/>
      <c r="AD137" s="4"/>
      <c r="AE137" s="3"/>
      <c r="AF137" s="4"/>
      <c r="AG137" s="4"/>
      <c r="AH137" s="4"/>
      <c r="AI137" s="3"/>
      <c r="AJ137" s="4"/>
      <c r="AK137" s="17"/>
      <c r="AL137" s="14"/>
      <c r="AM137" s="2"/>
    </row>
    <row r="138" spans="1:39" ht="18">
      <c r="A138" s="3"/>
      <c r="B138" s="117"/>
      <c r="C138" s="23"/>
      <c r="D138" s="118"/>
      <c r="E138" s="3"/>
      <c r="F138" s="3"/>
      <c r="G138" s="3"/>
      <c r="H138" s="3"/>
      <c r="I138" s="3"/>
      <c r="J138" s="3"/>
      <c r="K138" s="3"/>
      <c r="L138" s="3"/>
      <c r="M138" s="3"/>
      <c r="N138" s="4"/>
      <c r="O138" s="3"/>
      <c r="P138" s="4"/>
      <c r="Q138" s="8"/>
      <c r="R138" s="8"/>
      <c r="S138" s="2"/>
      <c r="T138" s="2"/>
      <c r="U138" s="5"/>
      <c r="V138" s="21"/>
      <c r="W138" s="3"/>
      <c r="X138" s="3"/>
      <c r="Y138" s="3"/>
      <c r="Z138" s="3"/>
      <c r="AA138" s="3"/>
      <c r="AB138" s="20"/>
      <c r="AC138" s="4"/>
      <c r="AD138" s="4"/>
      <c r="AE138" s="3"/>
      <c r="AF138" s="4"/>
      <c r="AG138" s="4"/>
      <c r="AH138" s="4"/>
      <c r="AI138" s="3"/>
      <c r="AJ138" s="4"/>
      <c r="AK138" s="17"/>
      <c r="AL138" s="14"/>
      <c r="AM138" s="2"/>
    </row>
    <row r="139" spans="1:39" ht="18">
      <c r="A139" s="3"/>
      <c r="B139" s="117"/>
      <c r="C139" s="23"/>
      <c r="D139" s="118"/>
      <c r="E139" s="3"/>
      <c r="F139" s="3"/>
      <c r="G139" s="3"/>
      <c r="H139" s="3"/>
      <c r="I139" s="3"/>
      <c r="J139" s="3"/>
      <c r="K139" s="3"/>
      <c r="L139" s="3"/>
      <c r="M139" s="3"/>
      <c r="N139" s="4"/>
      <c r="O139" s="3"/>
      <c r="P139" s="4"/>
      <c r="Q139" s="8"/>
      <c r="R139" s="8"/>
      <c r="S139" s="2"/>
      <c r="T139" s="2"/>
      <c r="U139" s="5"/>
      <c r="V139" s="21"/>
      <c r="W139" s="3"/>
      <c r="X139" s="3"/>
      <c r="Y139" s="3"/>
      <c r="Z139" s="3"/>
      <c r="AA139" s="3"/>
      <c r="AB139" s="20"/>
      <c r="AC139" s="4"/>
      <c r="AD139" s="4"/>
      <c r="AE139" s="3"/>
      <c r="AF139" s="4"/>
      <c r="AG139" s="4"/>
      <c r="AH139" s="4"/>
      <c r="AI139" s="3"/>
      <c r="AJ139" s="4"/>
      <c r="AK139" s="17"/>
      <c r="AL139" s="14"/>
      <c r="AM139" s="2"/>
    </row>
    <row r="140" spans="1:39" ht="18">
      <c r="A140" s="3"/>
      <c r="B140" s="117"/>
      <c r="C140" s="23"/>
      <c r="D140" s="118"/>
      <c r="E140" s="3"/>
      <c r="F140" s="3"/>
      <c r="G140" s="3"/>
      <c r="H140" s="3"/>
      <c r="I140" s="3"/>
      <c r="J140" s="3"/>
      <c r="K140" s="3"/>
      <c r="L140" s="3"/>
      <c r="M140" s="3"/>
      <c r="N140" s="4"/>
      <c r="O140" s="3"/>
      <c r="P140" s="4"/>
      <c r="Q140" s="8"/>
      <c r="R140" s="8"/>
      <c r="S140" s="2"/>
      <c r="T140" s="2"/>
      <c r="U140" s="5"/>
      <c r="V140" s="21"/>
      <c r="W140" s="3"/>
      <c r="X140" s="3"/>
      <c r="Y140" s="3"/>
      <c r="Z140" s="3"/>
      <c r="AA140" s="3"/>
      <c r="AB140" s="20"/>
      <c r="AC140" s="4"/>
      <c r="AD140" s="4"/>
      <c r="AE140" s="3"/>
      <c r="AF140" s="4"/>
      <c r="AG140" s="4"/>
      <c r="AH140" s="4"/>
      <c r="AI140" s="3"/>
      <c r="AJ140" s="4"/>
      <c r="AK140" s="17"/>
      <c r="AL140" s="14"/>
      <c r="AM140" s="2"/>
    </row>
    <row r="141" spans="1:39" ht="18">
      <c r="A141" s="3"/>
      <c r="B141" s="117"/>
      <c r="C141" s="23"/>
      <c r="D141" s="118"/>
      <c r="E141" s="3"/>
      <c r="F141" s="3"/>
      <c r="G141" s="3"/>
      <c r="H141" s="3"/>
      <c r="I141" s="3"/>
      <c r="J141" s="3"/>
      <c r="K141" s="3"/>
      <c r="L141" s="3"/>
      <c r="M141" s="3"/>
      <c r="N141" s="4"/>
      <c r="O141" s="3"/>
      <c r="P141" s="4"/>
      <c r="Q141" s="8"/>
      <c r="R141" s="8"/>
      <c r="S141" s="2"/>
      <c r="T141" s="2"/>
      <c r="U141" s="5"/>
      <c r="V141" s="21"/>
      <c r="W141" s="3"/>
      <c r="X141" s="3"/>
      <c r="Y141" s="3"/>
      <c r="Z141" s="3"/>
      <c r="AA141" s="3"/>
      <c r="AB141" s="20"/>
      <c r="AC141" s="4"/>
      <c r="AD141" s="4"/>
      <c r="AE141" s="3"/>
      <c r="AF141" s="4"/>
      <c r="AG141" s="4"/>
      <c r="AH141" s="4"/>
      <c r="AI141" s="3"/>
      <c r="AJ141" s="4"/>
      <c r="AK141" s="17"/>
      <c r="AL141" s="14"/>
      <c r="AM141" s="2"/>
    </row>
    <row r="142" spans="1:39" ht="18">
      <c r="A142" s="3"/>
      <c r="B142" s="117"/>
      <c r="C142" s="23"/>
      <c r="D142" s="118"/>
      <c r="E142" s="3"/>
      <c r="F142" s="3"/>
      <c r="G142" s="3"/>
      <c r="H142" s="3"/>
      <c r="I142" s="3"/>
      <c r="J142" s="3"/>
      <c r="K142" s="3"/>
      <c r="L142" s="3"/>
      <c r="M142" s="3"/>
      <c r="N142" s="4"/>
      <c r="O142" s="3"/>
      <c r="P142" s="4"/>
      <c r="Q142" s="8"/>
      <c r="R142" s="8"/>
      <c r="S142" s="2"/>
      <c r="T142" s="2"/>
      <c r="U142" s="5"/>
      <c r="V142" s="21"/>
      <c r="W142" s="3"/>
      <c r="X142" s="3"/>
      <c r="Y142" s="3"/>
      <c r="Z142" s="3"/>
      <c r="AA142" s="3"/>
      <c r="AB142" s="20"/>
      <c r="AC142" s="4"/>
      <c r="AD142" s="4"/>
      <c r="AE142" s="3"/>
      <c r="AF142" s="4"/>
      <c r="AG142" s="4"/>
      <c r="AH142" s="4"/>
      <c r="AI142" s="3"/>
      <c r="AJ142" s="4"/>
      <c r="AK142" s="17"/>
      <c r="AL142" s="14"/>
      <c r="AM142" s="2"/>
    </row>
    <row r="143" spans="1:39" ht="18">
      <c r="A143" s="3"/>
      <c r="B143" s="117"/>
      <c r="C143" s="23"/>
      <c r="D143" s="118"/>
      <c r="E143" s="3"/>
      <c r="F143" s="3"/>
      <c r="G143" s="3"/>
      <c r="H143" s="3"/>
      <c r="I143" s="3"/>
      <c r="J143" s="3"/>
      <c r="K143" s="3"/>
      <c r="L143" s="3"/>
      <c r="M143" s="3"/>
      <c r="N143" s="4"/>
      <c r="O143" s="3"/>
      <c r="P143" s="4"/>
      <c r="Q143" s="8"/>
      <c r="R143" s="8"/>
      <c r="S143" s="2"/>
      <c r="T143" s="2"/>
      <c r="U143" s="5"/>
      <c r="V143" s="21"/>
      <c r="W143" s="3"/>
      <c r="X143" s="3"/>
      <c r="Y143" s="3"/>
      <c r="Z143" s="3"/>
      <c r="AA143" s="3"/>
      <c r="AB143" s="20"/>
      <c r="AC143" s="4"/>
      <c r="AD143" s="4"/>
      <c r="AE143" s="3"/>
      <c r="AF143" s="4"/>
      <c r="AG143" s="4"/>
      <c r="AH143" s="4"/>
      <c r="AI143" s="3"/>
      <c r="AJ143" s="4"/>
      <c r="AK143" s="17"/>
      <c r="AL143" s="14"/>
      <c r="AM143" s="2"/>
    </row>
    <row r="144" spans="1:39" ht="18">
      <c r="A144" s="3"/>
      <c r="B144" s="117"/>
      <c r="C144" s="23"/>
      <c r="D144" s="118"/>
      <c r="E144" s="3"/>
      <c r="F144" s="3"/>
      <c r="G144" s="3"/>
      <c r="H144" s="3"/>
      <c r="I144" s="3"/>
      <c r="J144" s="3"/>
      <c r="K144" s="3"/>
      <c r="L144" s="3"/>
      <c r="M144" s="3"/>
      <c r="N144" s="4"/>
      <c r="O144" s="3"/>
      <c r="P144" s="4"/>
      <c r="Q144" s="8"/>
      <c r="R144" s="8"/>
      <c r="S144" s="2"/>
      <c r="T144" s="2"/>
      <c r="U144" s="5"/>
      <c r="V144" s="21"/>
      <c r="W144" s="3"/>
      <c r="X144" s="3"/>
      <c r="Y144" s="3"/>
      <c r="Z144" s="3"/>
      <c r="AA144" s="3"/>
      <c r="AB144" s="20"/>
      <c r="AC144" s="4"/>
      <c r="AD144" s="4"/>
      <c r="AE144" s="3"/>
      <c r="AF144" s="4"/>
      <c r="AG144" s="4"/>
      <c r="AH144" s="4"/>
      <c r="AI144" s="3"/>
      <c r="AJ144" s="4"/>
      <c r="AK144" s="17"/>
      <c r="AL144" s="14"/>
      <c r="AM144" s="2"/>
    </row>
    <row r="145" spans="1:39" ht="18">
      <c r="A145" s="3"/>
      <c r="B145" s="117"/>
      <c r="C145" s="23"/>
      <c r="D145" s="118"/>
      <c r="E145" s="3"/>
      <c r="F145" s="3"/>
      <c r="G145" s="3"/>
      <c r="H145" s="3"/>
      <c r="I145" s="3"/>
      <c r="J145" s="3"/>
      <c r="K145" s="3"/>
      <c r="L145" s="3"/>
      <c r="M145" s="3"/>
      <c r="N145" s="4"/>
      <c r="O145" s="3"/>
      <c r="P145" s="4"/>
      <c r="Q145" s="8"/>
      <c r="R145" s="8"/>
      <c r="S145" s="2"/>
      <c r="T145" s="2"/>
      <c r="U145" s="5"/>
      <c r="V145" s="21"/>
      <c r="W145" s="3"/>
      <c r="X145" s="3"/>
      <c r="Y145" s="3"/>
      <c r="Z145" s="3"/>
      <c r="AA145" s="3"/>
      <c r="AB145" s="20"/>
      <c r="AC145" s="4"/>
      <c r="AD145" s="4"/>
      <c r="AE145" s="3"/>
      <c r="AF145" s="4"/>
      <c r="AG145" s="4"/>
      <c r="AH145" s="4"/>
      <c r="AI145" s="3"/>
      <c r="AJ145" s="4"/>
      <c r="AK145" s="17"/>
      <c r="AL145" s="14"/>
      <c r="AM145" s="2"/>
    </row>
    <row r="146" spans="1:39" ht="18">
      <c r="A146" s="3"/>
      <c r="B146" s="117"/>
      <c r="C146" s="23"/>
      <c r="D146" s="118"/>
      <c r="E146" s="3"/>
      <c r="F146" s="3"/>
      <c r="G146" s="3"/>
      <c r="H146" s="3"/>
      <c r="I146" s="3"/>
      <c r="J146" s="3"/>
      <c r="K146" s="3"/>
      <c r="L146" s="3"/>
      <c r="M146" s="3"/>
      <c r="N146" s="4"/>
      <c r="O146" s="3"/>
      <c r="P146" s="4"/>
      <c r="Q146" s="8"/>
      <c r="R146" s="8"/>
      <c r="S146" s="2"/>
      <c r="T146" s="2"/>
      <c r="U146" s="5"/>
      <c r="V146" s="21"/>
      <c r="W146" s="3"/>
      <c r="X146" s="3"/>
      <c r="Y146" s="3"/>
      <c r="Z146" s="3"/>
      <c r="AA146" s="3"/>
      <c r="AB146" s="20"/>
      <c r="AC146" s="4"/>
      <c r="AD146" s="4"/>
      <c r="AE146" s="3"/>
      <c r="AF146" s="4"/>
      <c r="AG146" s="4"/>
      <c r="AH146" s="4"/>
      <c r="AI146" s="3"/>
      <c r="AJ146" s="4"/>
      <c r="AK146" s="17"/>
      <c r="AL146" s="14"/>
      <c r="AM146" s="2"/>
    </row>
    <row r="147" spans="1:39" ht="18">
      <c r="A147" s="3"/>
      <c r="B147" s="117"/>
      <c r="C147" s="23"/>
      <c r="D147" s="118"/>
      <c r="E147" s="3"/>
      <c r="F147" s="3"/>
      <c r="G147" s="3"/>
      <c r="H147" s="3"/>
      <c r="I147" s="3"/>
      <c r="J147" s="3"/>
      <c r="K147" s="3"/>
      <c r="L147" s="3"/>
      <c r="M147" s="3"/>
      <c r="N147" s="4"/>
      <c r="O147" s="3"/>
      <c r="P147" s="4"/>
      <c r="Q147" s="8"/>
      <c r="R147" s="8"/>
      <c r="S147" s="2"/>
      <c r="T147" s="2"/>
      <c r="U147" s="5"/>
      <c r="V147" s="21"/>
      <c r="W147" s="3"/>
      <c r="X147" s="3"/>
      <c r="Y147" s="3"/>
      <c r="Z147" s="3"/>
      <c r="AA147" s="3"/>
      <c r="AB147" s="20"/>
      <c r="AC147" s="4"/>
      <c r="AD147" s="4"/>
      <c r="AE147" s="3"/>
      <c r="AF147" s="4"/>
      <c r="AG147" s="4"/>
      <c r="AH147" s="4"/>
      <c r="AI147" s="3"/>
      <c r="AJ147" s="4"/>
      <c r="AK147" s="17"/>
      <c r="AL147" s="14"/>
      <c r="AM147" s="2"/>
    </row>
    <row r="148" spans="1:39" ht="18">
      <c r="A148" s="3"/>
      <c r="B148" s="117"/>
      <c r="C148" s="23"/>
      <c r="D148" s="118"/>
      <c r="E148" s="3"/>
      <c r="F148" s="3"/>
      <c r="G148" s="3"/>
      <c r="H148" s="3"/>
      <c r="I148" s="3"/>
      <c r="J148" s="3"/>
      <c r="K148" s="3"/>
      <c r="L148" s="3"/>
      <c r="M148" s="3"/>
      <c r="N148" s="4"/>
      <c r="O148" s="3"/>
      <c r="P148" s="4"/>
      <c r="Q148" s="8"/>
      <c r="R148" s="8"/>
      <c r="S148" s="2"/>
      <c r="T148" s="2"/>
      <c r="U148" s="5"/>
      <c r="V148" s="21"/>
      <c r="W148" s="3"/>
      <c r="X148" s="3"/>
      <c r="Y148" s="3"/>
      <c r="Z148" s="3"/>
      <c r="AA148" s="3"/>
      <c r="AB148" s="20"/>
      <c r="AC148" s="4"/>
      <c r="AD148" s="4"/>
      <c r="AE148" s="3"/>
      <c r="AF148" s="4"/>
      <c r="AG148" s="4"/>
      <c r="AH148" s="4"/>
      <c r="AI148" s="3"/>
      <c r="AJ148" s="4"/>
      <c r="AK148" s="17"/>
      <c r="AL148" s="14"/>
      <c r="AM148" s="2"/>
    </row>
    <row r="149" spans="1:39" ht="18">
      <c r="A149" s="3"/>
      <c r="B149" s="117"/>
      <c r="C149" s="23"/>
      <c r="D149" s="118"/>
      <c r="E149" s="3"/>
      <c r="F149" s="3"/>
      <c r="G149" s="3"/>
      <c r="H149" s="3"/>
      <c r="I149" s="3"/>
      <c r="J149" s="3"/>
      <c r="K149" s="3"/>
      <c r="L149" s="3"/>
      <c r="M149" s="3"/>
      <c r="N149" s="4"/>
      <c r="O149" s="3"/>
      <c r="P149" s="4"/>
      <c r="Q149" s="8"/>
      <c r="R149" s="8"/>
      <c r="S149" s="2"/>
      <c r="T149" s="2"/>
      <c r="U149" s="5"/>
      <c r="V149" s="21"/>
      <c r="W149" s="3"/>
      <c r="X149" s="3"/>
      <c r="Y149" s="3"/>
      <c r="Z149" s="3"/>
      <c r="AA149" s="3"/>
      <c r="AB149" s="20"/>
      <c r="AC149" s="4"/>
      <c r="AD149" s="4"/>
      <c r="AE149" s="3"/>
      <c r="AF149" s="4"/>
      <c r="AG149" s="4"/>
      <c r="AH149" s="4"/>
      <c r="AI149" s="3"/>
      <c r="AJ149" s="4"/>
      <c r="AK149" s="17"/>
      <c r="AL149" s="14"/>
      <c r="AM149" s="2"/>
    </row>
    <row r="150" spans="1:39" ht="18">
      <c r="A150" s="3"/>
      <c r="B150" s="117"/>
      <c r="C150" s="23"/>
      <c r="D150" s="118"/>
      <c r="E150" s="3"/>
      <c r="F150" s="3"/>
      <c r="G150" s="3"/>
      <c r="H150" s="3"/>
      <c r="I150" s="3"/>
      <c r="J150" s="3"/>
      <c r="K150" s="3"/>
      <c r="L150" s="3"/>
      <c r="M150" s="3"/>
      <c r="N150" s="4"/>
      <c r="O150" s="3"/>
      <c r="P150" s="4"/>
      <c r="Q150" s="8"/>
      <c r="R150" s="8"/>
      <c r="S150" s="2"/>
      <c r="T150" s="2"/>
      <c r="U150" s="5"/>
      <c r="V150" s="21"/>
      <c r="W150" s="3"/>
      <c r="X150" s="3"/>
      <c r="Y150" s="3"/>
      <c r="Z150" s="3"/>
      <c r="AA150" s="3"/>
      <c r="AB150" s="20"/>
      <c r="AC150" s="4"/>
      <c r="AD150" s="4"/>
      <c r="AE150" s="3"/>
      <c r="AF150" s="4"/>
      <c r="AG150" s="4"/>
      <c r="AH150" s="4"/>
      <c r="AI150" s="3"/>
      <c r="AJ150" s="4"/>
      <c r="AK150" s="17"/>
      <c r="AL150" s="14"/>
      <c r="AM150" s="2"/>
    </row>
    <row r="151" spans="1:39" ht="18">
      <c r="A151" s="3"/>
      <c r="B151" s="117"/>
      <c r="C151" s="23"/>
      <c r="D151" s="118"/>
      <c r="E151" s="3"/>
      <c r="F151" s="3"/>
      <c r="G151" s="3"/>
      <c r="H151" s="3"/>
      <c r="I151" s="3"/>
      <c r="J151" s="3"/>
      <c r="K151" s="3"/>
      <c r="L151" s="3"/>
      <c r="M151" s="3"/>
      <c r="N151" s="4"/>
      <c r="O151" s="3"/>
      <c r="P151" s="4"/>
      <c r="Q151" s="8"/>
      <c r="R151" s="8"/>
      <c r="S151" s="2"/>
      <c r="T151" s="2"/>
      <c r="U151" s="5"/>
      <c r="V151" s="21"/>
      <c r="W151" s="3"/>
      <c r="X151" s="3"/>
      <c r="Y151" s="3"/>
      <c r="Z151" s="3"/>
      <c r="AA151" s="3"/>
      <c r="AB151" s="20"/>
      <c r="AC151" s="4"/>
      <c r="AD151" s="4"/>
      <c r="AE151" s="3"/>
      <c r="AF151" s="4"/>
      <c r="AG151" s="4"/>
      <c r="AH151" s="4"/>
      <c r="AI151" s="3"/>
      <c r="AJ151" s="4"/>
      <c r="AK151" s="17"/>
      <c r="AL151" s="14"/>
      <c r="AM151" s="2"/>
    </row>
    <row r="152" spans="1:39" ht="18">
      <c r="A152" s="3"/>
      <c r="B152" s="117"/>
      <c r="C152" s="23"/>
      <c r="D152" s="118"/>
      <c r="E152" s="3"/>
      <c r="F152" s="3"/>
      <c r="G152" s="3"/>
      <c r="H152" s="3"/>
      <c r="I152" s="3"/>
      <c r="J152" s="3"/>
      <c r="K152" s="3"/>
      <c r="L152" s="3"/>
      <c r="M152" s="3"/>
      <c r="N152" s="4"/>
      <c r="O152" s="3"/>
      <c r="P152" s="4"/>
      <c r="Q152" s="8"/>
      <c r="R152" s="8"/>
      <c r="S152" s="2"/>
      <c r="T152" s="2"/>
      <c r="U152" s="5"/>
      <c r="V152" s="21"/>
      <c r="W152" s="3"/>
      <c r="X152" s="3"/>
      <c r="Y152" s="3"/>
      <c r="Z152" s="3"/>
      <c r="AA152" s="3"/>
      <c r="AB152" s="20"/>
      <c r="AC152" s="4"/>
      <c r="AD152" s="4"/>
      <c r="AE152" s="3"/>
      <c r="AF152" s="4"/>
      <c r="AG152" s="4"/>
      <c r="AH152" s="4"/>
      <c r="AI152" s="3"/>
      <c r="AJ152" s="4"/>
      <c r="AK152" s="17"/>
      <c r="AL152" s="14"/>
      <c r="AM152" s="2"/>
    </row>
    <row r="153" spans="1:39" ht="18">
      <c r="A153" s="3"/>
      <c r="B153" s="117"/>
      <c r="C153" s="23"/>
      <c r="D153" s="118"/>
      <c r="E153" s="3"/>
      <c r="F153" s="3"/>
      <c r="G153" s="3"/>
      <c r="H153" s="3"/>
      <c r="I153" s="3"/>
      <c r="J153" s="3"/>
      <c r="K153" s="3"/>
      <c r="L153" s="3"/>
      <c r="M153" s="3"/>
      <c r="N153" s="4"/>
      <c r="O153" s="3"/>
      <c r="P153" s="4"/>
      <c r="Q153" s="8"/>
      <c r="R153" s="8"/>
      <c r="S153" s="2"/>
      <c r="T153" s="2"/>
      <c r="U153" s="5"/>
      <c r="V153" s="21"/>
      <c r="W153" s="3"/>
      <c r="X153" s="3"/>
      <c r="Y153" s="3"/>
      <c r="Z153" s="3"/>
      <c r="AA153" s="3"/>
      <c r="AB153" s="20"/>
      <c r="AC153" s="4"/>
      <c r="AD153" s="4"/>
      <c r="AE153" s="3"/>
      <c r="AF153" s="4"/>
      <c r="AG153" s="4"/>
      <c r="AH153" s="4"/>
      <c r="AI153" s="3"/>
      <c r="AJ153" s="4"/>
      <c r="AK153" s="17"/>
      <c r="AL153" s="14"/>
      <c r="AM153" s="2"/>
    </row>
    <row r="154" spans="1:39" ht="18">
      <c r="A154" s="3"/>
      <c r="B154" s="117"/>
      <c r="C154" s="23"/>
      <c r="D154" s="118"/>
      <c r="E154" s="3"/>
      <c r="F154" s="3"/>
      <c r="G154" s="3"/>
      <c r="H154" s="3"/>
      <c r="I154" s="3"/>
      <c r="J154" s="3"/>
      <c r="K154" s="3"/>
      <c r="L154" s="3"/>
      <c r="M154" s="3"/>
      <c r="N154" s="4"/>
      <c r="O154" s="3"/>
      <c r="P154" s="4"/>
      <c r="Q154" s="8"/>
      <c r="R154" s="8"/>
      <c r="S154" s="2"/>
      <c r="T154" s="2"/>
      <c r="U154" s="5"/>
      <c r="V154" s="21"/>
      <c r="W154" s="3"/>
      <c r="X154" s="3"/>
      <c r="Y154" s="3"/>
      <c r="Z154" s="3"/>
      <c r="AA154" s="3"/>
      <c r="AB154" s="20"/>
      <c r="AC154" s="4"/>
      <c r="AD154" s="4"/>
      <c r="AE154" s="3"/>
      <c r="AF154" s="4"/>
      <c r="AG154" s="4"/>
      <c r="AH154" s="4"/>
      <c r="AI154" s="3"/>
      <c r="AJ154" s="4"/>
      <c r="AK154" s="17"/>
      <c r="AL154" s="14"/>
      <c r="AM154" s="2"/>
    </row>
    <row r="155" spans="1:39" ht="18">
      <c r="A155" s="3"/>
      <c r="B155" s="117"/>
      <c r="C155" s="23"/>
      <c r="D155" s="118"/>
      <c r="E155" s="3"/>
      <c r="F155" s="3"/>
      <c r="G155" s="3"/>
      <c r="H155" s="3"/>
      <c r="I155" s="3"/>
      <c r="J155" s="3"/>
      <c r="K155" s="3"/>
      <c r="L155" s="3"/>
      <c r="M155" s="3"/>
      <c r="N155" s="4"/>
      <c r="O155" s="3"/>
      <c r="P155" s="4"/>
      <c r="Q155" s="8"/>
      <c r="R155" s="8"/>
      <c r="S155" s="2"/>
      <c r="T155" s="2"/>
      <c r="U155" s="5"/>
      <c r="V155" s="21"/>
      <c r="W155" s="3"/>
      <c r="X155" s="3"/>
      <c r="Y155" s="3"/>
      <c r="Z155" s="3"/>
      <c r="AA155" s="3"/>
      <c r="AB155" s="20"/>
      <c r="AC155" s="4"/>
      <c r="AD155" s="4"/>
      <c r="AE155" s="3"/>
      <c r="AF155" s="4"/>
      <c r="AG155" s="4"/>
      <c r="AH155" s="4"/>
      <c r="AI155" s="3"/>
      <c r="AJ155" s="4"/>
      <c r="AK155" s="17"/>
      <c r="AL155" s="14"/>
      <c r="AM155" s="2"/>
    </row>
    <row r="156" spans="1:39" ht="18">
      <c r="A156" s="3"/>
      <c r="B156" s="117"/>
      <c r="C156" s="23"/>
      <c r="D156" s="118"/>
      <c r="E156" s="3"/>
      <c r="F156" s="3"/>
      <c r="G156" s="3"/>
      <c r="H156" s="3"/>
      <c r="I156" s="3"/>
      <c r="J156" s="3"/>
      <c r="K156" s="3"/>
      <c r="L156" s="3"/>
      <c r="M156" s="3"/>
      <c r="N156" s="4"/>
      <c r="O156" s="3"/>
      <c r="P156" s="4"/>
      <c r="Q156" s="8"/>
      <c r="R156" s="8"/>
      <c r="S156" s="2"/>
      <c r="T156" s="2"/>
      <c r="U156" s="5"/>
      <c r="V156" s="21"/>
      <c r="W156" s="3"/>
      <c r="X156" s="3"/>
      <c r="Y156" s="3"/>
      <c r="Z156" s="3"/>
      <c r="AA156" s="3"/>
      <c r="AB156" s="20"/>
      <c r="AC156" s="4"/>
      <c r="AD156" s="4"/>
      <c r="AE156" s="3"/>
      <c r="AF156" s="4"/>
      <c r="AG156" s="4"/>
      <c r="AH156" s="4"/>
      <c r="AI156" s="3"/>
      <c r="AJ156" s="4"/>
      <c r="AK156" s="17"/>
      <c r="AL156" s="14"/>
      <c r="AM156" s="2"/>
    </row>
    <row r="157" spans="1:39" ht="18">
      <c r="A157" s="3"/>
      <c r="B157" s="117"/>
      <c r="C157" s="23"/>
      <c r="D157" s="118"/>
      <c r="E157" s="3"/>
      <c r="F157" s="3"/>
      <c r="G157" s="3"/>
      <c r="H157" s="3"/>
      <c r="I157" s="3"/>
      <c r="J157" s="3"/>
      <c r="K157" s="3"/>
      <c r="L157" s="3"/>
      <c r="M157" s="3"/>
      <c r="N157" s="4"/>
      <c r="O157" s="3"/>
      <c r="P157" s="4"/>
      <c r="Q157" s="8"/>
      <c r="R157" s="8"/>
      <c r="S157" s="2"/>
      <c r="T157" s="2"/>
      <c r="U157" s="5"/>
      <c r="V157" s="21"/>
      <c r="W157" s="3"/>
      <c r="X157" s="3"/>
      <c r="Y157" s="3"/>
      <c r="Z157" s="3"/>
      <c r="AA157" s="3"/>
      <c r="AB157" s="20"/>
      <c r="AC157" s="4"/>
      <c r="AD157" s="4"/>
      <c r="AE157" s="3"/>
      <c r="AF157" s="4"/>
      <c r="AG157" s="4"/>
      <c r="AH157" s="4"/>
      <c r="AI157" s="3"/>
      <c r="AJ157" s="4"/>
      <c r="AK157" s="17"/>
      <c r="AL157" s="14"/>
      <c r="AM157" s="2"/>
    </row>
    <row r="158" spans="1:39" ht="18">
      <c r="A158" s="3"/>
      <c r="B158" s="117"/>
      <c r="C158" s="23"/>
      <c r="D158" s="118"/>
      <c r="E158" s="3"/>
      <c r="F158" s="3"/>
      <c r="G158" s="3"/>
      <c r="H158" s="3"/>
      <c r="I158" s="3"/>
      <c r="J158" s="3"/>
      <c r="K158" s="3"/>
      <c r="L158" s="3"/>
      <c r="M158" s="3"/>
      <c r="N158" s="4"/>
      <c r="O158" s="3"/>
      <c r="P158" s="4"/>
      <c r="Q158" s="8"/>
      <c r="R158" s="8"/>
      <c r="S158" s="2"/>
      <c r="T158" s="2"/>
      <c r="U158" s="5"/>
      <c r="V158" s="21"/>
      <c r="W158" s="3"/>
      <c r="X158" s="3"/>
      <c r="Y158" s="3"/>
      <c r="Z158" s="3"/>
      <c r="AA158" s="3"/>
      <c r="AB158" s="20"/>
      <c r="AC158" s="4"/>
      <c r="AD158" s="4"/>
      <c r="AE158" s="3"/>
      <c r="AF158" s="4"/>
      <c r="AG158" s="4"/>
      <c r="AH158" s="4"/>
      <c r="AI158" s="3"/>
      <c r="AJ158" s="4"/>
      <c r="AK158" s="17"/>
      <c r="AL158" s="14"/>
      <c r="AM158" s="2"/>
    </row>
    <row r="159" spans="1:39" ht="18">
      <c r="A159" s="3"/>
      <c r="B159" s="117"/>
      <c r="C159" s="23"/>
      <c r="D159" s="118"/>
      <c r="E159" s="3"/>
      <c r="F159" s="3"/>
      <c r="G159" s="3"/>
      <c r="H159" s="3"/>
      <c r="I159" s="3"/>
      <c r="J159" s="3"/>
      <c r="K159" s="3"/>
      <c r="L159" s="3"/>
      <c r="M159" s="3"/>
      <c r="N159" s="4"/>
      <c r="O159" s="3"/>
      <c r="P159" s="4"/>
      <c r="Q159" s="8"/>
      <c r="R159" s="8"/>
      <c r="S159" s="2"/>
      <c r="T159" s="2"/>
      <c r="U159" s="5"/>
      <c r="V159" s="21"/>
      <c r="W159" s="3"/>
      <c r="X159" s="3"/>
      <c r="Y159" s="3"/>
      <c r="Z159" s="3"/>
      <c r="AA159" s="3"/>
      <c r="AB159" s="20"/>
      <c r="AC159" s="4"/>
      <c r="AD159" s="4"/>
      <c r="AE159" s="3"/>
      <c r="AF159" s="4"/>
      <c r="AG159" s="4"/>
      <c r="AH159" s="4"/>
      <c r="AI159" s="3"/>
      <c r="AJ159" s="4"/>
      <c r="AK159" s="17"/>
      <c r="AL159" s="14"/>
      <c r="AM159" s="2"/>
    </row>
    <row r="160" spans="1:39" ht="18">
      <c r="A160" s="3"/>
      <c r="B160" s="117"/>
      <c r="C160" s="23"/>
      <c r="D160" s="118"/>
      <c r="E160" s="3"/>
      <c r="F160" s="3"/>
      <c r="G160" s="3"/>
      <c r="H160" s="3"/>
      <c r="I160" s="3"/>
      <c r="J160" s="3"/>
      <c r="K160" s="3"/>
      <c r="L160" s="3"/>
      <c r="M160" s="3"/>
      <c r="N160" s="4"/>
      <c r="O160" s="3"/>
      <c r="P160" s="4"/>
      <c r="Q160" s="8"/>
      <c r="R160" s="8"/>
      <c r="S160" s="2"/>
      <c r="T160" s="2"/>
      <c r="U160" s="5"/>
      <c r="V160" s="21"/>
      <c r="W160" s="3"/>
      <c r="X160" s="3"/>
      <c r="Y160" s="3"/>
      <c r="Z160" s="3"/>
      <c r="AA160" s="3"/>
      <c r="AB160" s="20"/>
      <c r="AC160" s="4"/>
      <c r="AD160" s="4"/>
      <c r="AE160" s="3"/>
      <c r="AF160" s="4"/>
      <c r="AG160" s="4"/>
      <c r="AH160" s="4"/>
      <c r="AI160" s="3"/>
      <c r="AJ160" s="4"/>
      <c r="AK160" s="17"/>
      <c r="AL160" s="14"/>
      <c r="AM160" s="2"/>
    </row>
    <row r="161" spans="1:39" ht="18">
      <c r="A161" s="3"/>
      <c r="B161" s="117"/>
      <c r="C161" s="23"/>
      <c r="D161" s="118"/>
      <c r="E161" s="3"/>
      <c r="F161" s="3"/>
      <c r="G161" s="3"/>
      <c r="H161" s="3"/>
      <c r="I161" s="3"/>
      <c r="J161" s="3"/>
      <c r="K161" s="3"/>
      <c r="L161" s="3"/>
      <c r="M161" s="3"/>
      <c r="N161" s="4"/>
      <c r="O161" s="3"/>
      <c r="P161" s="4"/>
      <c r="Q161" s="8"/>
      <c r="R161" s="8"/>
      <c r="S161" s="2"/>
      <c r="T161" s="2"/>
      <c r="U161" s="5"/>
      <c r="V161" s="21"/>
      <c r="W161" s="3"/>
      <c r="X161" s="3"/>
      <c r="Y161" s="3"/>
      <c r="Z161" s="3"/>
      <c r="AA161" s="3"/>
      <c r="AB161" s="20"/>
      <c r="AC161" s="4"/>
      <c r="AD161" s="4"/>
      <c r="AE161" s="3"/>
      <c r="AF161" s="4"/>
      <c r="AG161" s="4"/>
      <c r="AH161" s="4"/>
      <c r="AI161" s="3"/>
      <c r="AJ161" s="4"/>
      <c r="AK161" s="17"/>
      <c r="AL161" s="14"/>
      <c r="AM161" s="2"/>
    </row>
    <row r="162" spans="1:39" ht="18">
      <c r="A162" s="3"/>
      <c r="B162" s="117"/>
      <c r="C162" s="23"/>
      <c r="D162" s="118"/>
      <c r="E162" s="3"/>
      <c r="F162" s="3"/>
      <c r="G162" s="3"/>
      <c r="H162" s="3"/>
      <c r="I162" s="3"/>
      <c r="J162" s="3"/>
      <c r="K162" s="3"/>
      <c r="L162" s="3"/>
      <c r="M162" s="3"/>
      <c r="N162" s="4"/>
      <c r="O162" s="3"/>
      <c r="P162" s="4"/>
      <c r="Q162" s="8"/>
      <c r="R162" s="8"/>
      <c r="S162" s="2"/>
      <c r="T162" s="2"/>
      <c r="U162" s="5"/>
      <c r="V162" s="21"/>
      <c r="W162" s="3"/>
      <c r="X162" s="3"/>
      <c r="Y162" s="3"/>
      <c r="Z162" s="3"/>
      <c r="AA162" s="3"/>
      <c r="AB162" s="20"/>
      <c r="AC162" s="4"/>
      <c r="AD162" s="4"/>
      <c r="AE162" s="3"/>
      <c r="AF162" s="4"/>
      <c r="AG162" s="4"/>
      <c r="AH162" s="4"/>
      <c r="AI162" s="3"/>
      <c r="AJ162" s="4"/>
      <c r="AK162" s="17"/>
      <c r="AL162" s="14"/>
      <c r="AM162" s="2"/>
    </row>
    <row r="163" spans="1:39" ht="18">
      <c r="A163" s="3"/>
      <c r="B163" s="117"/>
      <c r="C163" s="23"/>
      <c r="D163" s="118"/>
      <c r="E163" s="3"/>
      <c r="F163" s="3"/>
      <c r="G163" s="3"/>
      <c r="H163" s="3"/>
      <c r="I163" s="3"/>
      <c r="J163" s="3"/>
      <c r="K163" s="3"/>
      <c r="L163" s="3"/>
      <c r="M163" s="3"/>
      <c r="N163" s="4"/>
      <c r="O163" s="3"/>
      <c r="P163" s="4"/>
      <c r="Q163" s="8"/>
      <c r="R163" s="8"/>
      <c r="S163" s="2"/>
      <c r="T163" s="2"/>
      <c r="U163" s="5"/>
      <c r="V163" s="21"/>
      <c r="W163" s="3"/>
      <c r="X163" s="3"/>
      <c r="Y163" s="3"/>
      <c r="Z163" s="3"/>
      <c r="AA163" s="3"/>
      <c r="AB163" s="20"/>
      <c r="AC163" s="4"/>
      <c r="AD163" s="4"/>
      <c r="AE163" s="3"/>
      <c r="AF163" s="4"/>
      <c r="AG163" s="4"/>
      <c r="AH163" s="4"/>
      <c r="AI163" s="3"/>
      <c r="AJ163" s="4"/>
      <c r="AK163" s="17"/>
      <c r="AL163" s="14"/>
      <c r="AM163" s="2"/>
    </row>
    <row r="164" spans="1:39" ht="18">
      <c r="A164" s="3"/>
      <c r="B164" s="117"/>
      <c r="C164" s="23"/>
      <c r="D164" s="118"/>
      <c r="E164" s="3"/>
      <c r="F164" s="3"/>
      <c r="G164" s="3"/>
      <c r="H164" s="3"/>
      <c r="I164" s="3"/>
      <c r="J164" s="3"/>
      <c r="K164" s="3"/>
      <c r="L164" s="3"/>
      <c r="M164" s="3"/>
      <c r="N164" s="4"/>
      <c r="O164" s="3"/>
      <c r="P164" s="4"/>
      <c r="Q164" s="8"/>
      <c r="R164" s="8"/>
      <c r="S164" s="2"/>
      <c r="T164" s="2"/>
      <c r="U164" s="5"/>
      <c r="V164" s="21"/>
      <c r="W164" s="3"/>
      <c r="X164" s="3"/>
      <c r="Y164" s="3"/>
      <c r="Z164" s="3"/>
      <c r="AA164" s="3"/>
      <c r="AB164" s="20"/>
      <c r="AC164" s="4"/>
      <c r="AD164" s="4"/>
      <c r="AE164" s="3"/>
      <c r="AF164" s="4"/>
      <c r="AG164" s="4"/>
      <c r="AH164" s="4"/>
      <c r="AI164" s="3"/>
      <c r="AJ164" s="4"/>
      <c r="AK164" s="17"/>
      <c r="AL164" s="14"/>
      <c r="AM164" s="2"/>
    </row>
    <row r="165" spans="1:39" ht="18">
      <c r="A165" s="3"/>
      <c r="B165" s="117"/>
      <c r="C165" s="23"/>
      <c r="D165" s="118"/>
      <c r="E165" s="3"/>
      <c r="F165" s="3"/>
      <c r="G165" s="3"/>
      <c r="H165" s="3"/>
      <c r="I165" s="3"/>
      <c r="J165" s="3"/>
      <c r="K165" s="3"/>
      <c r="L165" s="3"/>
      <c r="M165" s="3"/>
      <c r="N165" s="4"/>
      <c r="O165" s="3"/>
      <c r="P165" s="4"/>
      <c r="Q165" s="8"/>
      <c r="R165" s="8"/>
      <c r="S165" s="2"/>
      <c r="T165" s="2"/>
      <c r="U165" s="5"/>
      <c r="V165" s="21"/>
      <c r="W165" s="3"/>
      <c r="X165" s="3"/>
      <c r="Y165" s="3"/>
      <c r="Z165" s="3"/>
      <c r="AA165" s="3"/>
      <c r="AB165" s="20"/>
      <c r="AC165" s="4"/>
      <c r="AD165" s="4"/>
      <c r="AE165" s="3"/>
      <c r="AF165" s="4"/>
      <c r="AG165" s="4"/>
      <c r="AH165" s="4"/>
      <c r="AI165" s="3"/>
      <c r="AJ165" s="4"/>
      <c r="AK165" s="17"/>
      <c r="AL165" s="14"/>
      <c r="AM165" s="2"/>
    </row>
    <row r="166" spans="1:39" ht="18">
      <c r="A166" s="3"/>
      <c r="B166" s="117"/>
      <c r="C166" s="23"/>
      <c r="D166" s="118"/>
      <c r="E166" s="3"/>
      <c r="F166" s="3"/>
      <c r="G166" s="3"/>
      <c r="H166" s="3"/>
      <c r="I166" s="3"/>
      <c r="J166" s="3"/>
      <c r="K166" s="3"/>
      <c r="L166" s="3"/>
      <c r="M166" s="3"/>
      <c r="N166" s="4"/>
      <c r="O166" s="3"/>
      <c r="P166" s="4"/>
      <c r="Q166" s="8"/>
      <c r="R166" s="8"/>
      <c r="S166" s="2"/>
      <c r="T166" s="2"/>
      <c r="U166" s="5"/>
      <c r="V166" s="21"/>
      <c r="W166" s="3"/>
      <c r="X166" s="3"/>
      <c r="Y166" s="3"/>
      <c r="Z166" s="3"/>
      <c r="AA166" s="3"/>
      <c r="AB166" s="20"/>
      <c r="AC166" s="4"/>
      <c r="AD166" s="4"/>
      <c r="AE166" s="3"/>
      <c r="AF166" s="4"/>
      <c r="AG166" s="4"/>
      <c r="AH166" s="4"/>
      <c r="AI166" s="3"/>
      <c r="AJ166" s="4"/>
      <c r="AK166" s="17"/>
      <c r="AL166" s="14"/>
      <c r="AM166" s="2"/>
    </row>
    <row r="167" spans="1:39" ht="18">
      <c r="A167" s="3"/>
      <c r="B167" s="117"/>
      <c r="C167" s="23"/>
      <c r="D167" s="118"/>
      <c r="E167" s="3"/>
      <c r="F167" s="3"/>
      <c r="G167" s="3"/>
      <c r="H167" s="3"/>
      <c r="I167" s="3"/>
      <c r="J167" s="3"/>
      <c r="K167" s="3"/>
      <c r="L167" s="3"/>
      <c r="M167" s="3"/>
      <c r="N167" s="4"/>
      <c r="O167" s="3"/>
      <c r="P167" s="4"/>
      <c r="Q167" s="8"/>
      <c r="R167" s="8"/>
      <c r="S167" s="2"/>
      <c r="T167" s="2"/>
      <c r="U167" s="5"/>
      <c r="V167" s="21"/>
      <c r="W167" s="3"/>
      <c r="X167" s="3"/>
      <c r="Y167" s="3"/>
      <c r="Z167" s="3"/>
      <c r="AA167" s="3"/>
      <c r="AB167" s="20"/>
      <c r="AC167" s="4"/>
      <c r="AD167" s="4"/>
      <c r="AE167" s="3"/>
      <c r="AF167" s="4"/>
      <c r="AG167" s="4"/>
      <c r="AH167" s="4"/>
      <c r="AI167" s="3"/>
      <c r="AJ167" s="4"/>
      <c r="AK167" s="17"/>
      <c r="AL167" s="14"/>
      <c r="AM167" s="2"/>
    </row>
    <row r="168" spans="1:39" ht="18">
      <c r="A168" s="3"/>
      <c r="B168" s="117"/>
      <c r="C168" s="23"/>
      <c r="D168" s="118"/>
      <c r="E168" s="3"/>
      <c r="F168" s="3"/>
      <c r="G168" s="3"/>
      <c r="H168" s="3"/>
      <c r="I168" s="3"/>
      <c r="J168" s="3"/>
      <c r="K168" s="3"/>
      <c r="L168" s="3"/>
      <c r="M168" s="3"/>
      <c r="N168" s="4"/>
      <c r="O168" s="3"/>
      <c r="P168" s="4"/>
      <c r="Q168" s="8"/>
      <c r="R168" s="8"/>
      <c r="S168" s="2"/>
      <c r="T168" s="2"/>
      <c r="U168" s="5"/>
      <c r="V168" s="21"/>
      <c r="W168" s="3"/>
      <c r="X168" s="3"/>
      <c r="Y168" s="3"/>
      <c r="Z168" s="3"/>
      <c r="AA168" s="3"/>
      <c r="AB168" s="20"/>
      <c r="AC168" s="4"/>
      <c r="AD168" s="4"/>
      <c r="AE168" s="3"/>
      <c r="AF168" s="4"/>
      <c r="AG168" s="4"/>
      <c r="AH168" s="4"/>
      <c r="AI168" s="3"/>
      <c r="AJ168" s="4"/>
      <c r="AK168" s="17"/>
      <c r="AL168" s="14"/>
      <c r="AM168" s="2"/>
    </row>
    <row r="169" spans="1:39" ht="18">
      <c r="A169" s="3"/>
      <c r="B169" s="117"/>
      <c r="C169" s="23"/>
      <c r="D169" s="118"/>
      <c r="E169" s="3"/>
      <c r="F169" s="3"/>
      <c r="G169" s="3"/>
      <c r="H169" s="3"/>
      <c r="I169" s="3"/>
      <c r="J169" s="3"/>
      <c r="K169" s="3"/>
      <c r="L169" s="3"/>
      <c r="M169" s="3"/>
      <c r="N169" s="4"/>
      <c r="O169" s="3"/>
      <c r="P169" s="4"/>
      <c r="Q169" s="8"/>
      <c r="R169" s="8"/>
      <c r="S169" s="2"/>
      <c r="T169" s="2"/>
      <c r="U169" s="5"/>
      <c r="V169" s="21"/>
      <c r="W169" s="3"/>
      <c r="X169" s="3"/>
      <c r="Y169" s="3"/>
      <c r="Z169" s="3"/>
      <c r="AA169" s="3"/>
      <c r="AB169" s="20"/>
      <c r="AC169" s="4"/>
      <c r="AD169" s="4"/>
      <c r="AE169" s="3"/>
      <c r="AF169" s="4"/>
      <c r="AG169" s="4"/>
      <c r="AH169" s="4"/>
      <c r="AI169" s="3"/>
      <c r="AJ169" s="4"/>
      <c r="AK169" s="17"/>
      <c r="AL169" s="14"/>
      <c r="AM169" s="2"/>
    </row>
    <row r="170" spans="1:39" ht="18">
      <c r="A170" s="3"/>
      <c r="B170" s="117"/>
      <c r="C170" s="23"/>
      <c r="D170" s="118"/>
      <c r="E170" s="3"/>
      <c r="F170" s="3"/>
      <c r="G170" s="3"/>
      <c r="H170" s="3"/>
      <c r="I170" s="3"/>
      <c r="J170" s="3"/>
      <c r="K170" s="3"/>
      <c r="L170" s="3"/>
      <c r="M170" s="3"/>
      <c r="N170" s="4"/>
      <c r="O170" s="3"/>
      <c r="P170" s="4"/>
      <c r="Q170" s="8"/>
      <c r="R170" s="8"/>
      <c r="S170" s="2"/>
      <c r="T170" s="2"/>
      <c r="U170" s="5"/>
      <c r="V170" s="21"/>
      <c r="W170" s="3"/>
      <c r="X170" s="3"/>
      <c r="Y170" s="3"/>
      <c r="Z170" s="3"/>
      <c r="AA170" s="3"/>
      <c r="AB170" s="20"/>
      <c r="AC170" s="4"/>
      <c r="AD170" s="4"/>
      <c r="AE170" s="3"/>
      <c r="AF170" s="4"/>
      <c r="AG170" s="4"/>
      <c r="AH170" s="4"/>
      <c r="AI170" s="3"/>
      <c r="AJ170" s="4"/>
      <c r="AK170" s="17"/>
      <c r="AL170" s="14"/>
      <c r="AM170" s="2"/>
    </row>
    <row r="171" spans="1:39" ht="18">
      <c r="A171" s="3"/>
      <c r="B171" s="117"/>
      <c r="C171" s="23"/>
      <c r="D171" s="118"/>
      <c r="E171" s="3"/>
      <c r="F171" s="3"/>
      <c r="G171" s="3"/>
      <c r="H171" s="3"/>
      <c r="I171" s="3"/>
      <c r="J171" s="3"/>
      <c r="K171" s="3"/>
      <c r="L171" s="3"/>
      <c r="M171" s="3"/>
      <c r="N171" s="4"/>
      <c r="O171" s="3"/>
      <c r="P171" s="4"/>
      <c r="Q171" s="8"/>
      <c r="R171" s="8"/>
      <c r="S171" s="2"/>
      <c r="T171" s="2"/>
      <c r="U171" s="5"/>
      <c r="V171" s="21"/>
      <c r="W171" s="3"/>
      <c r="X171" s="3"/>
      <c r="Y171" s="3"/>
      <c r="Z171" s="3"/>
      <c r="AA171" s="3"/>
      <c r="AB171" s="20"/>
      <c r="AC171" s="4"/>
      <c r="AD171" s="4"/>
      <c r="AE171" s="3"/>
      <c r="AF171" s="4"/>
      <c r="AG171" s="4"/>
      <c r="AH171" s="4"/>
      <c r="AI171" s="3"/>
      <c r="AJ171" s="4"/>
      <c r="AK171" s="17"/>
      <c r="AL171" s="14"/>
      <c r="AM171" s="2"/>
    </row>
    <row r="172" spans="1:39" ht="18">
      <c r="A172" s="3"/>
      <c r="B172" s="117"/>
      <c r="C172" s="23"/>
      <c r="D172" s="118"/>
      <c r="E172" s="3"/>
      <c r="F172" s="3"/>
      <c r="G172" s="3"/>
      <c r="H172" s="3"/>
      <c r="I172" s="3"/>
      <c r="J172" s="3"/>
      <c r="K172" s="3"/>
      <c r="L172" s="3"/>
      <c r="M172" s="3"/>
      <c r="N172" s="4"/>
      <c r="O172" s="3"/>
      <c r="P172" s="4"/>
      <c r="Q172" s="8"/>
      <c r="R172" s="8"/>
      <c r="S172" s="2"/>
      <c r="T172" s="2"/>
      <c r="U172" s="5"/>
      <c r="V172" s="21"/>
      <c r="W172" s="3"/>
      <c r="X172" s="3"/>
      <c r="Y172" s="3"/>
      <c r="Z172" s="3"/>
      <c r="AA172" s="3"/>
      <c r="AB172" s="20"/>
      <c r="AC172" s="4"/>
      <c r="AD172" s="4"/>
      <c r="AE172" s="3"/>
      <c r="AF172" s="4"/>
      <c r="AG172" s="4"/>
      <c r="AH172" s="4"/>
      <c r="AI172" s="3"/>
      <c r="AJ172" s="4"/>
      <c r="AK172" s="17"/>
      <c r="AL172" s="14"/>
      <c r="AM172" s="2"/>
    </row>
    <row r="173" spans="1:39" ht="18">
      <c r="A173" s="3"/>
      <c r="B173" s="117"/>
      <c r="C173" s="23"/>
      <c r="D173" s="118"/>
      <c r="E173" s="3"/>
      <c r="F173" s="3"/>
      <c r="G173" s="3"/>
      <c r="H173" s="3"/>
      <c r="I173" s="3"/>
      <c r="J173" s="3"/>
      <c r="K173" s="3"/>
      <c r="L173" s="3"/>
      <c r="M173" s="3"/>
      <c r="N173" s="4"/>
      <c r="O173" s="3"/>
      <c r="P173" s="4"/>
      <c r="Q173" s="8"/>
      <c r="R173" s="8"/>
      <c r="S173" s="2"/>
      <c r="T173" s="2"/>
      <c r="U173" s="5"/>
      <c r="V173" s="21"/>
      <c r="W173" s="3"/>
      <c r="X173" s="3"/>
      <c r="Y173" s="3"/>
      <c r="Z173" s="3"/>
      <c r="AA173" s="3"/>
      <c r="AB173" s="20"/>
      <c r="AC173" s="4"/>
      <c r="AD173" s="4"/>
      <c r="AE173" s="3"/>
      <c r="AF173" s="4"/>
      <c r="AG173" s="4"/>
      <c r="AH173" s="4"/>
      <c r="AI173" s="3"/>
      <c r="AJ173" s="4"/>
      <c r="AK173" s="17"/>
      <c r="AL173" s="14"/>
      <c r="AM173" s="2"/>
    </row>
    <row r="174" spans="1:39" ht="18">
      <c r="A174" s="3"/>
      <c r="B174" s="117"/>
      <c r="C174" s="23"/>
      <c r="D174" s="118"/>
      <c r="E174" s="3"/>
      <c r="F174" s="3"/>
      <c r="G174" s="3"/>
      <c r="H174" s="3"/>
      <c r="I174" s="3"/>
      <c r="J174" s="3"/>
      <c r="K174" s="3"/>
      <c r="L174" s="3"/>
      <c r="M174" s="3"/>
      <c r="N174" s="4"/>
      <c r="O174" s="3"/>
      <c r="P174" s="4"/>
      <c r="Q174" s="8"/>
      <c r="R174" s="8"/>
      <c r="S174" s="2"/>
      <c r="T174" s="2"/>
      <c r="U174" s="5"/>
      <c r="V174" s="21"/>
      <c r="W174" s="3"/>
      <c r="X174" s="3"/>
      <c r="Y174" s="3"/>
      <c r="Z174" s="3"/>
      <c r="AA174" s="3"/>
      <c r="AB174" s="20"/>
      <c r="AC174" s="4"/>
      <c r="AD174" s="4"/>
      <c r="AE174" s="3"/>
      <c r="AF174" s="4"/>
      <c r="AG174" s="4"/>
      <c r="AH174" s="4"/>
      <c r="AI174" s="3"/>
      <c r="AJ174" s="4"/>
      <c r="AK174" s="17"/>
      <c r="AL174" s="14"/>
      <c r="AM174" s="2"/>
    </row>
    <row r="175" spans="1:39" ht="18">
      <c r="A175" s="3"/>
      <c r="B175" s="117"/>
      <c r="C175" s="23"/>
      <c r="D175" s="118"/>
      <c r="E175" s="3"/>
      <c r="F175" s="3"/>
      <c r="G175" s="3"/>
      <c r="H175" s="3"/>
      <c r="I175" s="3"/>
      <c r="J175" s="3"/>
      <c r="K175" s="3"/>
      <c r="L175" s="3"/>
      <c r="M175" s="3"/>
      <c r="N175" s="4"/>
      <c r="O175" s="3"/>
      <c r="P175" s="4"/>
      <c r="Q175" s="8"/>
      <c r="R175" s="8"/>
      <c r="S175" s="2"/>
      <c r="T175" s="2"/>
      <c r="U175" s="5"/>
      <c r="V175" s="21"/>
      <c r="W175" s="3"/>
      <c r="X175" s="3"/>
      <c r="Y175" s="3"/>
      <c r="Z175" s="3"/>
      <c r="AA175" s="3"/>
      <c r="AB175" s="20"/>
      <c r="AC175" s="4"/>
      <c r="AD175" s="4"/>
      <c r="AE175" s="3"/>
      <c r="AF175" s="4"/>
      <c r="AG175" s="4"/>
      <c r="AH175" s="4"/>
      <c r="AI175" s="3"/>
      <c r="AJ175" s="4"/>
      <c r="AK175" s="17"/>
      <c r="AL175" s="14"/>
      <c r="AM175" s="2"/>
    </row>
    <row r="176" spans="1:39" ht="18">
      <c r="A176" s="3"/>
      <c r="B176" s="117"/>
      <c r="C176" s="23"/>
      <c r="D176" s="118"/>
      <c r="E176" s="3"/>
      <c r="F176" s="3"/>
      <c r="G176" s="3"/>
      <c r="H176" s="3"/>
      <c r="I176" s="3"/>
      <c r="J176" s="3"/>
      <c r="K176" s="3"/>
      <c r="L176" s="3"/>
      <c r="M176" s="3"/>
      <c r="N176" s="4"/>
      <c r="O176" s="3"/>
      <c r="P176" s="4"/>
      <c r="Q176" s="8"/>
      <c r="R176" s="8"/>
      <c r="S176" s="2"/>
      <c r="T176" s="2"/>
      <c r="U176" s="5"/>
      <c r="V176" s="21"/>
      <c r="W176" s="3"/>
      <c r="X176" s="3"/>
      <c r="Y176" s="3"/>
      <c r="Z176" s="3"/>
      <c r="AA176" s="3"/>
      <c r="AB176" s="20"/>
      <c r="AC176" s="4"/>
      <c r="AD176" s="4"/>
      <c r="AE176" s="3"/>
      <c r="AF176" s="4"/>
      <c r="AG176" s="4"/>
      <c r="AH176" s="4"/>
      <c r="AI176" s="3"/>
      <c r="AJ176" s="4"/>
      <c r="AK176" s="17"/>
      <c r="AL176" s="14"/>
      <c r="AM176" s="2"/>
    </row>
    <row r="177" spans="1:39" ht="18">
      <c r="A177" s="3"/>
      <c r="B177" s="117"/>
      <c r="C177" s="23"/>
      <c r="D177" s="118"/>
      <c r="E177" s="3"/>
      <c r="F177" s="3"/>
      <c r="G177" s="3"/>
      <c r="H177" s="3"/>
      <c r="I177" s="3"/>
      <c r="J177" s="3"/>
      <c r="K177" s="3"/>
      <c r="L177" s="3"/>
      <c r="M177" s="3"/>
      <c r="N177" s="4"/>
      <c r="O177" s="3"/>
      <c r="P177" s="4"/>
      <c r="Q177" s="8"/>
      <c r="R177" s="8"/>
      <c r="S177" s="2"/>
      <c r="T177" s="2"/>
      <c r="U177" s="5"/>
      <c r="V177" s="21"/>
      <c r="W177" s="3"/>
      <c r="X177" s="3"/>
      <c r="Y177" s="3"/>
      <c r="Z177" s="3"/>
      <c r="AA177" s="3"/>
      <c r="AB177" s="20"/>
      <c r="AC177" s="4"/>
      <c r="AD177" s="4"/>
      <c r="AE177" s="3"/>
      <c r="AF177" s="4"/>
      <c r="AG177" s="4"/>
      <c r="AH177" s="4"/>
      <c r="AI177" s="3"/>
      <c r="AJ177" s="4"/>
      <c r="AK177" s="17"/>
      <c r="AL177" s="14"/>
      <c r="AM177" s="2"/>
    </row>
    <row r="178" spans="1:39" ht="18">
      <c r="A178" s="3"/>
      <c r="B178" s="117"/>
      <c r="C178" s="23"/>
      <c r="D178" s="118"/>
      <c r="E178" s="3"/>
      <c r="F178" s="3"/>
      <c r="G178" s="3"/>
      <c r="H178" s="3"/>
      <c r="I178" s="3"/>
      <c r="J178" s="3"/>
      <c r="K178" s="3"/>
      <c r="L178" s="3"/>
      <c r="M178" s="3"/>
      <c r="N178" s="4"/>
      <c r="O178" s="3"/>
      <c r="P178" s="4"/>
      <c r="Q178" s="8"/>
      <c r="R178" s="8"/>
      <c r="S178" s="2"/>
      <c r="T178" s="2"/>
      <c r="U178" s="5"/>
      <c r="V178" s="21"/>
      <c r="W178" s="3"/>
      <c r="X178" s="3"/>
      <c r="Y178" s="3"/>
      <c r="Z178" s="3"/>
      <c r="AA178" s="3"/>
      <c r="AB178" s="20"/>
      <c r="AC178" s="4"/>
      <c r="AD178" s="4"/>
      <c r="AE178" s="3"/>
      <c r="AF178" s="4"/>
      <c r="AG178" s="4"/>
      <c r="AH178" s="4"/>
      <c r="AI178" s="3"/>
      <c r="AJ178" s="4"/>
      <c r="AK178" s="17"/>
      <c r="AL178" s="14"/>
      <c r="AM178" s="2"/>
    </row>
    <row r="179" spans="1:39" ht="18">
      <c r="A179" s="3"/>
      <c r="B179" s="117"/>
      <c r="C179" s="23"/>
      <c r="D179" s="118"/>
      <c r="E179" s="3"/>
      <c r="F179" s="3"/>
      <c r="G179" s="3"/>
      <c r="H179" s="3"/>
      <c r="I179" s="3"/>
      <c r="J179" s="3"/>
      <c r="K179" s="3"/>
      <c r="L179" s="3"/>
      <c r="M179" s="3"/>
      <c r="N179" s="4"/>
      <c r="O179" s="3"/>
      <c r="P179" s="4"/>
      <c r="Q179" s="8"/>
      <c r="R179" s="8"/>
      <c r="S179" s="2"/>
      <c r="T179" s="2"/>
      <c r="U179" s="5"/>
      <c r="V179" s="21"/>
      <c r="W179" s="3"/>
      <c r="X179" s="3"/>
      <c r="Y179" s="3"/>
      <c r="Z179" s="3"/>
      <c r="AA179" s="3"/>
      <c r="AB179" s="20"/>
      <c r="AC179" s="4"/>
      <c r="AD179" s="4"/>
      <c r="AE179" s="3"/>
      <c r="AF179" s="4"/>
      <c r="AG179" s="4"/>
      <c r="AH179" s="4"/>
      <c r="AI179" s="3"/>
      <c r="AJ179" s="4"/>
      <c r="AK179" s="17"/>
      <c r="AL179" s="14"/>
      <c r="AM179" s="2"/>
    </row>
    <row r="180" spans="1:39" ht="18">
      <c r="A180" s="3"/>
      <c r="B180" s="117"/>
      <c r="C180" s="23"/>
      <c r="D180" s="118"/>
      <c r="E180" s="3"/>
      <c r="F180" s="3"/>
      <c r="G180" s="3"/>
      <c r="H180" s="3"/>
      <c r="I180" s="3"/>
      <c r="J180" s="3"/>
      <c r="K180" s="3"/>
      <c r="L180" s="3"/>
      <c r="M180" s="3"/>
      <c r="N180" s="4"/>
      <c r="O180" s="3"/>
      <c r="P180" s="4"/>
      <c r="Q180" s="8"/>
      <c r="R180" s="8"/>
      <c r="S180" s="2"/>
      <c r="T180" s="2"/>
      <c r="U180" s="5"/>
      <c r="V180" s="21"/>
      <c r="W180" s="3"/>
      <c r="X180" s="3"/>
      <c r="Y180" s="3"/>
      <c r="Z180" s="3"/>
      <c r="AA180" s="3"/>
      <c r="AB180" s="20"/>
      <c r="AC180" s="4"/>
      <c r="AD180" s="4"/>
      <c r="AE180" s="3"/>
      <c r="AF180" s="4"/>
      <c r="AG180" s="4"/>
      <c r="AH180" s="4"/>
      <c r="AI180" s="3"/>
      <c r="AJ180" s="4"/>
      <c r="AK180" s="17"/>
      <c r="AL180" s="14"/>
      <c r="AM180" s="2"/>
    </row>
    <row r="181" spans="1:39" ht="18">
      <c r="A181" s="3"/>
      <c r="B181" s="117"/>
      <c r="C181" s="23"/>
      <c r="D181" s="118"/>
      <c r="E181" s="3"/>
      <c r="F181" s="3"/>
      <c r="G181" s="3"/>
      <c r="H181" s="3"/>
      <c r="I181" s="3"/>
      <c r="J181" s="3"/>
      <c r="K181" s="3"/>
      <c r="L181" s="3"/>
      <c r="M181" s="3"/>
      <c r="N181" s="4"/>
      <c r="O181" s="3"/>
      <c r="P181" s="4"/>
      <c r="Q181" s="8"/>
      <c r="R181" s="8"/>
      <c r="S181" s="2"/>
      <c r="T181" s="2"/>
      <c r="U181" s="5"/>
      <c r="V181" s="21"/>
      <c r="W181" s="3"/>
      <c r="X181" s="3"/>
      <c r="Y181" s="3"/>
      <c r="Z181" s="3"/>
      <c r="AA181" s="3"/>
      <c r="AB181" s="20"/>
      <c r="AC181" s="4"/>
      <c r="AD181" s="4"/>
      <c r="AE181" s="3"/>
      <c r="AF181" s="4"/>
      <c r="AG181" s="4"/>
      <c r="AH181" s="4"/>
      <c r="AI181" s="3"/>
      <c r="AJ181" s="4"/>
      <c r="AK181" s="17"/>
      <c r="AL181" s="14"/>
      <c r="AM181" s="2"/>
    </row>
    <row r="182" spans="1:39" ht="18">
      <c r="A182" s="3"/>
      <c r="B182" s="117"/>
      <c r="C182" s="23"/>
      <c r="D182" s="118"/>
      <c r="E182" s="3"/>
      <c r="F182" s="3"/>
      <c r="G182" s="3"/>
      <c r="H182" s="3"/>
      <c r="I182" s="3"/>
      <c r="J182" s="3"/>
      <c r="K182" s="3"/>
      <c r="L182" s="3"/>
      <c r="M182" s="3"/>
      <c r="N182" s="4"/>
      <c r="O182" s="3"/>
      <c r="P182" s="4"/>
      <c r="Q182" s="8"/>
      <c r="R182" s="8"/>
      <c r="S182" s="2"/>
      <c r="T182" s="2"/>
      <c r="U182" s="5"/>
      <c r="V182" s="21"/>
      <c r="W182" s="3"/>
      <c r="X182" s="3"/>
      <c r="Y182" s="3"/>
      <c r="Z182" s="3"/>
      <c r="AA182" s="3"/>
      <c r="AB182" s="20"/>
      <c r="AC182" s="4"/>
      <c r="AD182" s="4"/>
      <c r="AE182" s="3"/>
      <c r="AF182" s="4"/>
      <c r="AG182" s="4"/>
      <c r="AH182" s="4"/>
      <c r="AI182" s="3"/>
      <c r="AJ182" s="4"/>
      <c r="AK182" s="17"/>
      <c r="AL182" s="14"/>
      <c r="AM182" s="2"/>
    </row>
    <row r="183" spans="1:39" ht="18">
      <c r="A183" s="3"/>
      <c r="B183" s="117"/>
      <c r="C183" s="23"/>
      <c r="D183" s="118"/>
      <c r="E183" s="3"/>
      <c r="F183" s="3"/>
      <c r="G183" s="3"/>
      <c r="H183" s="3"/>
      <c r="I183" s="3"/>
      <c r="J183" s="3"/>
      <c r="K183" s="3"/>
      <c r="L183" s="3"/>
      <c r="M183" s="3"/>
      <c r="N183" s="4"/>
      <c r="O183" s="3"/>
      <c r="P183" s="4"/>
      <c r="Q183" s="8"/>
      <c r="R183" s="8"/>
      <c r="S183" s="2"/>
      <c r="T183" s="2"/>
      <c r="U183" s="5"/>
      <c r="V183" s="21"/>
      <c r="W183" s="3"/>
      <c r="X183" s="3"/>
      <c r="Y183" s="3"/>
      <c r="Z183" s="3"/>
      <c r="AA183" s="3"/>
      <c r="AB183" s="20"/>
      <c r="AC183" s="4"/>
      <c r="AD183" s="4"/>
      <c r="AE183" s="3"/>
      <c r="AF183" s="4"/>
      <c r="AG183" s="4"/>
      <c r="AH183" s="4"/>
      <c r="AI183" s="3"/>
      <c r="AJ183" s="4"/>
      <c r="AK183" s="17"/>
      <c r="AL183" s="14"/>
      <c r="AM183" s="2"/>
    </row>
    <row r="184" spans="1:39" ht="18">
      <c r="A184" s="3"/>
      <c r="B184" s="117"/>
      <c r="C184" s="23"/>
      <c r="D184" s="118"/>
      <c r="E184" s="3"/>
      <c r="F184" s="3"/>
      <c r="G184" s="3"/>
      <c r="H184" s="3"/>
      <c r="I184" s="3"/>
      <c r="J184" s="3"/>
      <c r="K184" s="3"/>
      <c r="L184" s="3"/>
      <c r="M184" s="3"/>
      <c r="N184" s="4"/>
      <c r="O184" s="3"/>
      <c r="P184" s="4"/>
      <c r="Q184" s="8"/>
      <c r="R184" s="8"/>
      <c r="S184" s="2"/>
      <c r="T184" s="2"/>
      <c r="U184" s="5"/>
      <c r="V184" s="21"/>
      <c r="W184" s="3"/>
      <c r="X184" s="3"/>
      <c r="Y184" s="3"/>
      <c r="Z184" s="3"/>
      <c r="AA184" s="3"/>
      <c r="AB184" s="20"/>
      <c r="AC184" s="4"/>
      <c r="AD184" s="4"/>
      <c r="AE184" s="3"/>
      <c r="AF184" s="4"/>
      <c r="AG184" s="4"/>
      <c r="AH184" s="4"/>
      <c r="AI184" s="3"/>
      <c r="AJ184" s="4"/>
      <c r="AK184" s="17"/>
      <c r="AL184" s="14"/>
      <c r="AM184" s="2"/>
    </row>
    <row r="185" spans="1:39" ht="18">
      <c r="A185" s="3"/>
      <c r="B185" s="117"/>
      <c r="C185" s="23"/>
      <c r="D185" s="118"/>
      <c r="E185" s="3"/>
      <c r="F185" s="3"/>
      <c r="G185" s="3"/>
      <c r="H185" s="3"/>
      <c r="I185" s="3"/>
      <c r="J185" s="3"/>
      <c r="K185" s="3"/>
      <c r="L185" s="3"/>
      <c r="M185" s="3"/>
      <c r="N185" s="4"/>
      <c r="O185" s="3"/>
      <c r="P185" s="4"/>
      <c r="Q185" s="8"/>
      <c r="R185" s="8"/>
      <c r="S185" s="2"/>
      <c r="T185" s="2"/>
      <c r="U185" s="5"/>
      <c r="V185" s="21"/>
      <c r="W185" s="3"/>
      <c r="X185" s="3"/>
      <c r="Y185" s="3"/>
      <c r="Z185" s="3"/>
      <c r="AA185" s="3"/>
      <c r="AB185" s="20"/>
      <c r="AC185" s="4"/>
      <c r="AD185" s="4"/>
      <c r="AE185" s="3"/>
      <c r="AF185" s="4"/>
      <c r="AG185" s="4"/>
      <c r="AH185" s="4"/>
      <c r="AI185" s="3"/>
      <c r="AJ185" s="4"/>
      <c r="AK185" s="17"/>
      <c r="AL185" s="14"/>
      <c r="AM185" s="2"/>
    </row>
    <row r="186" spans="1:39" ht="18">
      <c r="A186" s="3"/>
      <c r="B186" s="117"/>
      <c r="C186" s="23"/>
      <c r="D186" s="118"/>
      <c r="E186" s="3"/>
      <c r="F186" s="3"/>
      <c r="G186" s="3"/>
      <c r="H186" s="3"/>
      <c r="I186" s="3"/>
      <c r="J186" s="3"/>
      <c r="K186" s="3"/>
      <c r="L186" s="3"/>
      <c r="M186" s="3"/>
      <c r="N186" s="4"/>
      <c r="O186" s="3"/>
      <c r="P186" s="4"/>
      <c r="Q186" s="8"/>
      <c r="R186" s="8"/>
      <c r="S186" s="2"/>
      <c r="T186" s="2"/>
      <c r="U186" s="5"/>
      <c r="V186" s="21"/>
      <c r="W186" s="3"/>
      <c r="X186" s="3"/>
      <c r="Y186" s="3"/>
      <c r="Z186" s="3"/>
      <c r="AA186" s="3"/>
      <c r="AB186" s="20"/>
      <c r="AC186" s="4"/>
      <c r="AD186" s="4"/>
      <c r="AE186" s="3"/>
      <c r="AF186" s="4"/>
      <c r="AG186" s="4"/>
      <c r="AH186" s="4"/>
      <c r="AI186" s="3"/>
      <c r="AJ186" s="4"/>
      <c r="AK186" s="17"/>
      <c r="AL186" s="14"/>
      <c r="AM186" s="2"/>
    </row>
    <row r="187" spans="1:39" ht="18">
      <c r="A187" s="3"/>
      <c r="B187" s="117"/>
      <c r="C187" s="23"/>
      <c r="D187" s="118"/>
      <c r="E187" s="3"/>
      <c r="F187" s="3"/>
      <c r="G187" s="3"/>
      <c r="H187" s="3"/>
      <c r="I187" s="3"/>
      <c r="J187" s="3"/>
      <c r="K187" s="3"/>
      <c r="L187" s="3"/>
      <c r="M187" s="3"/>
      <c r="N187" s="4"/>
      <c r="O187" s="3"/>
      <c r="P187" s="4"/>
      <c r="Q187" s="8"/>
      <c r="R187" s="8"/>
      <c r="S187" s="2"/>
      <c r="T187" s="2"/>
      <c r="U187" s="5"/>
      <c r="V187" s="21"/>
      <c r="W187" s="3"/>
      <c r="X187" s="3"/>
      <c r="Y187" s="3"/>
      <c r="Z187" s="3"/>
      <c r="AA187" s="3"/>
      <c r="AB187" s="20"/>
      <c r="AC187" s="4"/>
      <c r="AD187" s="4"/>
      <c r="AE187" s="3"/>
      <c r="AF187" s="4"/>
      <c r="AG187" s="4"/>
      <c r="AH187" s="4"/>
      <c r="AI187" s="3"/>
      <c r="AJ187" s="4"/>
      <c r="AK187" s="17"/>
      <c r="AL187" s="14"/>
      <c r="AM187" s="2"/>
    </row>
    <row r="188" spans="1:39" ht="18">
      <c r="A188" s="3"/>
      <c r="B188" s="117"/>
      <c r="C188" s="23"/>
      <c r="D188" s="118"/>
      <c r="E188" s="3"/>
      <c r="F188" s="3"/>
      <c r="G188" s="3"/>
      <c r="H188" s="3"/>
      <c r="I188" s="3"/>
      <c r="J188" s="3"/>
      <c r="K188" s="3"/>
      <c r="L188" s="3"/>
      <c r="M188" s="3"/>
      <c r="N188" s="4"/>
      <c r="O188" s="3"/>
      <c r="P188" s="4"/>
      <c r="Q188" s="8"/>
      <c r="R188" s="8"/>
      <c r="S188" s="2"/>
      <c r="T188" s="2"/>
      <c r="U188" s="5"/>
      <c r="V188" s="21"/>
      <c r="W188" s="3"/>
      <c r="X188" s="3"/>
      <c r="Y188" s="3"/>
      <c r="Z188" s="3"/>
      <c r="AA188" s="3"/>
      <c r="AB188" s="20"/>
      <c r="AC188" s="4"/>
      <c r="AD188" s="4"/>
      <c r="AE188" s="3"/>
      <c r="AF188" s="4"/>
      <c r="AG188" s="4"/>
      <c r="AH188" s="4"/>
      <c r="AI188" s="3"/>
      <c r="AJ188" s="4"/>
      <c r="AK188" s="17"/>
      <c r="AL188" s="14"/>
      <c r="AM188" s="2"/>
    </row>
    <row r="189" spans="1:39" ht="18">
      <c r="A189" s="3"/>
      <c r="B189" s="117"/>
      <c r="C189" s="23"/>
      <c r="D189" s="118"/>
      <c r="E189" s="3"/>
      <c r="F189" s="3"/>
      <c r="G189" s="3"/>
      <c r="H189" s="3"/>
      <c r="I189" s="3"/>
      <c r="J189" s="3"/>
      <c r="K189" s="3"/>
      <c r="L189" s="3"/>
      <c r="M189" s="3"/>
      <c r="N189" s="4"/>
      <c r="O189" s="3"/>
      <c r="P189" s="4"/>
      <c r="Q189" s="8"/>
      <c r="R189" s="8"/>
      <c r="S189" s="2"/>
      <c r="T189" s="2"/>
      <c r="U189" s="5"/>
      <c r="V189" s="21"/>
      <c r="W189" s="3"/>
      <c r="X189" s="3"/>
      <c r="Y189" s="3"/>
      <c r="Z189" s="3"/>
      <c r="AA189" s="3"/>
      <c r="AB189" s="20"/>
      <c r="AC189" s="4"/>
      <c r="AD189" s="4"/>
      <c r="AE189" s="3"/>
      <c r="AF189" s="4"/>
      <c r="AG189" s="4"/>
      <c r="AH189" s="4"/>
      <c r="AI189" s="3"/>
      <c r="AJ189" s="4"/>
      <c r="AK189" s="17"/>
      <c r="AL189" s="14"/>
      <c r="AM189" s="2"/>
    </row>
    <row r="190" spans="1:39" ht="18">
      <c r="A190" s="3"/>
      <c r="B190" s="117"/>
      <c r="C190" s="23"/>
      <c r="D190" s="118"/>
      <c r="E190" s="3"/>
      <c r="F190" s="3"/>
      <c r="G190" s="3"/>
      <c r="H190" s="3"/>
      <c r="I190" s="3"/>
      <c r="J190" s="3"/>
      <c r="K190" s="3"/>
      <c r="L190" s="3"/>
      <c r="M190" s="3"/>
      <c r="N190" s="4"/>
      <c r="O190" s="3"/>
      <c r="P190" s="4"/>
      <c r="Q190" s="8"/>
      <c r="R190" s="8"/>
      <c r="S190" s="2"/>
      <c r="T190" s="2"/>
      <c r="U190" s="5"/>
      <c r="V190" s="21"/>
      <c r="W190" s="3"/>
      <c r="X190" s="3"/>
      <c r="Y190" s="3"/>
      <c r="Z190" s="3"/>
      <c r="AA190" s="3"/>
      <c r="AB190" s="20"/>
      <c r="AC190" s="4"/>
      <c r="AD190" s="4"/>
      <c r="AE190" s="3"/>
      <c r="AF190" s="4"/>
      <c r="AG190" s="4"/>
      <c r="AH190" s="4"/>
      <c r="AI190" s="3"/>
      <c r="AJ190" s="4"/>
      <c r="AK190" s="17"/>
      <c r="AL190" s="14"/>
      <c r="AM190" s="2"/>
    </row>
    <row r="191" spans="1:39" ht="18">
      <c r="A191" s="3"/>
      <c r="B191" s="117"/>
      <c r="C191" s="23"/>
      <c r="D191" s="118"/>
      <c r="E191" s="3"/>
      <c r="F191" s="3"/>
      <c r="G191" s="3"/>
      <c r="H191" s="3"/>
      <c r="I191" s="3"/>
      <c r="J191" s="3"/>
      <c r="K191" s="3"/>
      <c r="L191" s="3"/>
      <c r="M191" s="3"/>
      <c r="N191" s="4"/>
      <c r="O191" s="3"/>
      <c r="P191" s="4"/>
      <c r="Q191" s="8"/>
      <c r="R191" s="8"/>
      <c r="S191" s="2"/>
      <c r="T191" s="2"/>
      <c r="U191" s="5"/>
      <c r="V191" s="21"/>
      <c r="W191" s="3"/>
      <c r="X191" s="3"/>
      <c r="Y191" s="3"/>
      <c r="Z191" s="3"/>
      <c r="AA191" s="3"/>
      <c r="AB191" s="20"/>
      <c r="AC191" s="4"/>
      <c r="AD191" s="4"/>
      <c r="AE191" s="3"/>
      <c r="AF191" s="4"/>
      <c r="AG191" s="4"/>
      <c r="AH191" s="4"/>
      <c r="AI191" s="3"/>
      <c r="AJ191" s="4"/>
      <c r="AK191" s="17"/>
      <c r="AL191" s="14"/>
      <c r="AM191" s="2"/>
    </row>
    <row r="192" spans="1:39" ht="18">
      <c r="A192" s="3"/>
      <c r="B192" s="117"/>
      <c r="C192" s="23"/>
      <c r="D192" s="118"/>
      <c r="E192" s="3"/>
      <c r="F192" s="3"/>
      <c r="G192" s="3"/>
      <c r="H192" s="3"/>
      <c r="I192" s="3"/>
      <c r="J192" s="3"/>
      <c r="K192" s="3"/>
      <c r="L192" s="3"/>
      <c r="M192" s="3"/>
      <c r="N192" s="4"/>
      <c r="O192" s="3"/>
      <c r="P192" s="4"/>
      <c r="Q192" s="8"/>
      <c r="R192" s="8"/>
      <c r="S192" s="2"/>
      <c r="T192" s="2"/>
      <c r="U192" s="5"/>
      <c r="V192" s="21"/>
      <c r="W192" s="3"/>
      <c r="X192" s="3"/>
      <c r="Y192" s="3"/>
      <c r="Z192" s="3"/>
      <c r="AA192" s="3"/>
      <c r="AB192" s="20"/>
      <c r="AC192" s="4"/>
      <c r="AD192" s="4"/>
      <c r="AE192" s="3"/>
      <c r="AF192" s="4"/>
      <c r="AG192" s="4"/>
      <c r="AH192" s="4"/>
      <c r="AI192" s="3"/>
      <c r="AJ192" s="4"/>
      <c r="AK192" s="17"/>
      <c r="AL192" s="14"/>
      <c r="AM192" s="2"/>
    </row>
    <row r="193" spans="1:39" ht="18">
      <c r="A193" s="3"/>
      <c r="B193" s="117"/>
      <c r="C193" s="23"/>
      <c r="D193" s="118"/>
      <c r="E193" s="3"/>
      <c r="F193" s="3"/>
      <c r="G193" s="3"/>
      <c r="H193" s="3"/>
      <c r="I193" s="3"/>
      <c r="J193" s="3"/>
      <c r="K193" s="3"/>
      <c r="L193" s="3"/>
      <c r="M193" s="3"/>
      <c r="N193" s="4"/>
      <c r="O193" s="3"/>
      <c r="P193" s="4"/>
      <c r="Q193" s="8"/>
      <c r="R193" s="8"/>
      <c r="S193" s="2"/>
      <c r="T193" s="2"/>
      <c r="U193" s="5"/>
      <c r="V193" s="21"/>
      <c r="W193" s="3"/>
      <c r="X193" s="3"/>
      <c r="Y193" s="3"/>
      <c r="Z193" s="3"/>
      <c r="AA193" s="3"/>
      <c r="AB193" s="20"/>
      <c r="AC193" s="4"/>
      <c r="AD193" s="4"/>
      <c r="AE193" s="3"/>
      <c r="AF193" s="4"/>
      <c r="AG193" s="4"/>
      <c r="AH193" s="4"/>
      <c r="AI193" s="3"/>
      <c r="AJ193" s="4"/>
      <c r="AK193" s="17"/>
      <c r="AL193" s="14"/>
      <c r="AM193" s="2"/>
    </row>
    <row r="194" spans="1:39" ht="18">
      <c r="A194" s="3"/>
      <c r="B194" s="117"/>
      <c r="C194" s="23"/>
      <c r="D194" s="118"/>
      <c r="E194" s="3"/>
      <c r="F194" s="3"/>
      <c r="G194" s="3"/>
      <c r="H194" s="3"/>
      <c r="I194" s="3"/>
      <c r="J194" s="3"/>
      <c r="K194" s="3"/>
      <c r="L194" s="3"/>
      <c r="M194" s="3"/>
      <c r="N194" s="4"/>
      <c r="O194" s="3"/>
      <c r="P194" s="4"/>
      <c r="Q194" s="8"/>
      <c r="R194" s="8"/>
      <c r="S194" s="2"/>
      <c r="T194" s="2"/>
      <c r="U194" s="5"/>
      <c r="V194" s="21"/>
      <c r="W194" s="3"/>
      <c r="X194" s="3"/>
      <c r="Y194" s="3"/>
      <c r="Z194" s="3"/>
      <c r="AA194" s="3"/>
      <c r="AB194" s="20"/>
      <c r="AC194" s="4"/>
      <c r="AD194" s="4"/>
      <c r="AE194" s="3"/>
      <c r="AF194" s="4"/>
      <c r="AG194" s="4"/>
      <c r="AH194" s="4"/>
      <c r="AI194" s="3"/>
      <c r="AJ194" s="4"/>
      <c r="AK194" s="17"/>
      <c r="AL194" s="14"/>
      <c r="AM194" s="2"/>
    </row>
    <row r="195" spans="1:39" ht="18">
      <c r="A195" s="3"/>
      <c r="B195" s="117"/>
      <c r="C195" s="23"/>
      <c r="D195" s="118"/>
      <c r="E195" s="3"/>
      <c r="F195" s="3"/>
      <c r="G195" s="3"/>
      <c r="H195" s="3"/>
      <c r="I195" s="3"/>
      <c r="J195" s="3"/>
      <c r="K195" s="3"/>
      <c r="L195" s="3"/>
      <c r="M195" s="3"/>
      <c r="N195" s="4"/>
      <c r="O195" s="3"/>
      <c r="P195" s="4"/>
      <c r="Q195" s="8"/>
      <c r="R195" s="8"/>
      <c r="S195" s="2"/>
      <c r="T195" s="2"/>
      <c r="U195" s="5"/>
      <c r="V195" s="21"/>
      <c r="W195" s="3"/>
      <c r="X195" s="3"/>
      <c r="Y195" s="3"/>
      <c r="Z195" s="3"/>
      <c r="AA195" s="3"/>
      <c r="AB195" s="20"/>
      <c r="AC195" s="4"/>
      <c r="AD195" s="4"/>
      <c r="AE195" s="3"/>
      <c r="AF195" s="4"/>
      <c r="AG195" s="4"/>
      <c r="AH195" s="4"/>
      <c r="AI195" s="3"/>
      <c r="AJ195" s="4"/>
      <c r="AK195" s="17"/>
      <c r="AL195" s="14"/>
      <c r="AM195" s="2"/>
    </row>
    <row r="196" spans="1:39" ht="18">
      <c r="A196" s="3"/>
      <c r="B196" s="117"/>
      <c r="C196" s="23"/>
      <c r="D196" s="118"/>
      <c r="E196" s="3"/>
      <c r="F196" s="3"/>
      <c r="G196" s="3"/>
      <c r="H196" s="3"/>
      <c r="I196" s="3"/>
      <c r="J196" s="3"/>
      <c r="K196" s="3"/>
      <c r="L196" s="3"/>
      <c r="M196" s="3"/>
      <c r="N196" s="4"/>
      <c r="O196" s="3"/>
      <c r="P196" s="4"/>
      <c r="Q196" s="8"/>
      <c r="R196" s="8"/>
      <c r="S196" s="2"/>
      <c r="T196" s="2"/>
      <c r="U196" s="5"/>
      <c r="V196" s="21"/>
      <c r="W196" s="3"/>
      <c r="X196" s="3"/>
      <c r="Y196" s="3"/>
      <c r="Z196" s="3"/>
      <c r="AA196" s="3"/>
      <c r="AB196" s="20"/>
      <c r="AC196" s="4"/>
      <c r="AD196" s="4"/>
      <c r="AE196" s="3"/>
      <c r="AF196" s="4"/>
      <c r="AG196" s="4"/>
      <c r="AH196" s="4"/>
      <c r="AI196" s="3"/>
      <c r="AJ196" s="4"/>
      <c r="AK196" s="17"/>
      <c r="AL196" s="14"/>
      <c r="AM196" s="2"/>
    </row>
    <row r="197" spans="1:39" ht="18">
      <c r="A197" s="3"/>
      <c r="B197" s="117"/>
      <c r="C197" s="23"/>
      <c r="D197" s="118"/>
      <c r="E197" s="3"/>
      <c r="F197" s="3"/>
      <c r="G197" s="3"/>
      <c r="H197" s="3"/>
      <c r="I197" s="3"/>
      <c r="J197" s="3"/>
      <c r="K197" s="3"/>
      <c r="L197" s="3"/>
      <c r="M197" s="3"/>
      <c r="N197" s="4"/>
      <c r="O197" s="3"/>
      <c r="P197" s="4"/>
      <c r="Q197" s="8"/>
      <c r="R197" s="8"/>
      <c r="S197" s="2"/>
      <c r="T197" s="2"/>
      <c r="U197" s="5"/>
      <c r="V197" s="21"/>
      <c r="W197" s="3"/>
      <c r="X197" s="3"/>
      <c r="Y197" s="3"/>
      <c r="Z197" s="3"/>
      <c r="AA197" s="3"/>
      <c r="AB197" s="20"/>
      <c r="AC197" s="4"/>
      <c r="AD197" s="4"/>
      <c r="AE197" s="3"/>
      <c r="AF197" s="4"/>
      <c r="AG197" s="4"/>
      <c r="AH197" s="4"/>
      <c r="AI197" s="3"/>
      <c r="AJ197" s="4"/>
      <c r="AK197" s="17"/>
      <c r="AL197" s="14"/>
      <c r="AM197" s="2"/>
    </row>
    <row r="198" spans="1:39" ht="18">
      <c r="A198" s="3"/>
      <c r="B198" s="117"/>
      <c r="C198" s="23"/>
      <c r="D198" s="118"/>
      <c r="E198" s="3"/>
      <c r="F198" s="3"/>
      <c r="G198" s="3"/>
      <c r="H198" s="3"/>
      <c r="I198" s="3"/>
      <c r="J198" s="3"/>
      <c r="K198" s="3"/>
      <c r="L198" s="3"/>
      <c r="M198" s="3"/>
      <c r="N198" s="4"/>
      <c r="O198" s="3"/>
      <c r="P198" s="4"/>
      <c r="Q198" s="8"/>
      <c r="R198" s="8"/>
      <c r="S198" s="2"/>
      <c r="T198" s="2"/>
      <c r="U198" s="5"/>
      <c r="V198" s="21"/>
      <c r="W198" s="3"/>
      <c r="X198" s="3"/>
      <c r="Y198" s="3"/>
      <c r="Z198" s="3"/>
      <c r="AA198" s="3"/>
      <c r="AB198" s="20"/>
      <c r="AC198" s="4"/>
      <c r="AD198" s="4"/>
      <c r="AE198" s="3"/>
      <c r="AF198" s="4"/>
      <c r="AG198" s="4"/>
      <c r="AH198" s="4"/>
      <c r="AI198" s="3"/>
      <c r="AJ198" s="4"/>
      <c r="AK198" s="17"/>
      <c r="AL198" s="14"/>
      <c r="AM198" s="2"/>
    </row>
    <row r="199" spans="1:39" ht="18">
      <c r="A199" s="3"/>
      <c r="B199" s="117"/>
      <c r="C199" s="23"/>
      <c r="D199" s="118"/>
      <c r="E199" s="3"/>
      <c r="F199" s="3"/>
      <c r="G199" s="3"/>
      <c r="H199" s="3"/>
      <c r="I199" s="3"/>
      <c r="J199" s="3"/>
      <c r="K199" s="3"/>
      <c r="L199" s="3"/>
      <c r="M199" s="3"/>
      <c r="N199" s="4"/>
      <c r="O199" s="3"/>
      <c r="P199" s="4"/>
      <c r="Q199" s="8"/>
      <c r="R199" s="8"/>
      <c r="S199" s="2"/>
      <c r="T199" s="2"/>
      <c r="U199" s="5"/>
      <c r="V199" s="21"/>
      <c r="W199" s="3"/>
      <c r="X199" s="3"/>
      <c r="Y199" s="3"/>
      <c r="Z199" s="3"/>
      <c r="AA199" s="3"/>
      <c r="AB199" s="20"/>
      <c r="AC199" s="4"/>
      <c r="AD199" s="4"/>
      <c r="AE199" s="3"/>
      <c r="AF199" s="4"/>
      <c r="AG199" s="4"/>
      <c r="AH199" s="4"/>
      <c r="AI199" s="3"/>
      <c r="AJ199" s="4"/>
      <c r="AK199" s="17"/>
      <c r="AL199" s="14"/>
      <c r="AM199" s="2"/>
    </row>
    <row r="200" spans="1:39" ht="18">
      <c r="A200" s="3"/>
      <c r="B200" s="117"/>
      <c r="C200" s="23"/>
      <c r="D200" s="118"/>
      <c r="E200" s="3"/>
      <c r="F200" s="3"/>
      <c r="G200" s="3"/>
      <c r="H200" s="3"/>
      <c r="I200" s="3"/>
      <c r="J200" s="3"/>
      <c r="K200" s="3"/>
      <c r="L200" s="3"/>
      <c r="M200" s="3"/>
      <c r="N200" s="4"/>
      <c r="O200" s="3"/>
      <c r="P200" s="4"/>
      <c r="Q200" s="8"/>
      <c r="R200" s="8"/>
      <c r="S200" s="2"/>
      <c r="T200" s="2"/>
      <c r="U200" s="5"/>
      <c r="V200" s="21"/>
      <c r="W200" s="3"/>
      <c r="X200" s="3"/>
      <c r="Y200" s="3"/>
      <c r="Z200" s="3"/>
      <c r="AA200" s="3"/>
      <c r="AB200" s="20"/>
      <c r="AC200" s="4"/>
      <c r="AD200" s="4"/>
      <c r="AE200" s="3"/>
      <c r="AF200" s="4"/>
      <c r="AG200" s="4"/>
      <c r="AH200" s="4"/>
      <c r="AI200" s="3"/>
      <c r="AJ200" s="4"/>
      <c r="AK200" s="17"/>
      <c r="AL200" s="14"/>
      <c r="AM200" s="2"/>
    </row>
    <row r="201" spans="1:39" ht="18">
      <c r="A201" s="3"/>
      <c r="B201" s="117"/>
      <c r="C201" s="23"/>
      <c r="D201" s="118"/>
      <c r="E201" s="3"/>
      <c r="F201" s="3"/>
      <c r="G201" s="3"/>
      <c r="H201" s="3"/>
      <c r="I201" s="3"/>
      <c r="J201" s="3"/>
      <c r="K201" s="3"/>
      <c r="L201" s="3"/>
      <c r="M201" s="3"/>
      <c r="N201" s="4"/>
      <c r="O201" s="3"/>
      <c r="P201" s="4"/>
      <c r="Q201" s="8"/>
      <c r="R201" s="8"/>
      <c r="S201" s="2"/>
      <c r="T201" s="2"/>
      <c r="U201" s="5"/>
      <c r="V201" s="21"/>
      <c r="W201" s="3"/>
      <c r="X201" s="3"/>
      <c r="Y201" s="3"/>
      <c r="Z201" s="3"/>
      <c r="AA201" s="3"/>
      <c r="AB201" s="20"/>
      <c r="AC201" s="4"/>
      <c r="AD201" s="4"/>
      <c r="AE201" s="3"/>
      <c r="AF201" s="4"/>
      <c r="AG201" s="4"/>
      <c r="AH201" s="4"/>
      <c r="AI201" s="3"/>
      <c r="AJ201" s="4"/>
      <c r="AK201" s="17"/>
      <c r="AL201" s="14"/>
      <c r="AM201" s="2"/>
    </row>
    <row r="202" spans="1:39" ht="18">
      <c r="A202" s="3"/>
      <c r="B202" s="117"/>
      <c r="C202" s="23"/>
      <c r="D202" s="118"/>
      <c r="E202" s="3"/>
      <c r="F202" s="3"/>
      <c r="G202" s="3"/>
      <c r="H202" s="3"/>
      <c r="I202" s="3"/>
      <c r="J202" s="3"/>
      <c r="K202" s="3"/>
      <c r="L202" s="3"/>
      <c r="M202" s="3"/>
      <c r="N202" s="4"/>
      <c r="O202" s="3"/>
      <c r="P202" s="4"/>
      <c r="Q202" s="8"/>
      <c r="R202" s="8"/>
      <c r="S202" s="2"/>
      <c r="T202" s="2"/>
      <c r="U202" s="5"/>
      <c r="V202" s="21"/>
      <c r="W202" s="3"/>
      <c r="X202" s="3"/>
      <c r="Y202" s="3"/>
      <c r="Z202" s="3"/>
      <c r="AA202" s="3"/>
      <c r="AB202" s="20"/>
      <c r="AC202" s="4"/>
      <c r="AD202" s="4"/>
      <c r="AE202" s="3"/>
      <c r="AF202" s="4"/>
      <c r="AG202" s="4"/>
      <c r="AH202" s="4"/>
      <c r="AI202" s="3"/>
      <c r="AJ202" s="4"/>
      <c r="AK202" s="17"/>
      <c r="AL202" s="14"/>
      <c r="AM202" s="2"/>
    </row>
    <row r="203" spans="1:39" ht="18">
      <c r="A203" s="3"/>
      <c r="B203" s="117"/>
      <c r="C203" s="23"/>
      <c r="D203" s="118"/>
      <c r="E203" s="3"/>
      <c r="F203" s="3"/>
      <c r="G203" s="3"/>
      <c r="H203" s="3"/>
      <c r="I203" s="3"/>
      <c r="J203" s="3"/>
      <c r="K203" s="3"/>
      <c r="L203" s="3"/>
      <c r="M203" s="3"/>
      <c r="N203" s="4"/>
      <c r="O203" s="3"/>
      <c r="P203" s="4"/>
      <c r="Q203" s="8"/>
      <c r="R203" s="8"/>
      <c r="S203" s="2"/>
      <c r="T203" s="2"/>
      <c r="U203" s="5"/>
      <c r="V203" s="21"/>
      <c r="W203" s="3"/>
      <c r="X203" s="3"/>
      <c r="Y203" s="3"/>
      <c r="Z203" s="3"/>
      <c r="AA203" s="3"/>
      <c r="AB203" s="20"/>
      <c r="AC203" s="4"/>
      <c r="AD203" s="4"/>
      <c r="AE203" s="3"/>
      <c r="AF203" s="4"/>
      <c r="AG203" s="4"/>
      <c r="AH203" s="4"/>
      <c r="AI203" s="3"/>
      <c r="AJ203" s="4"/>
      <c r="AK203" s="17"/>
      <c r="AL203" s="14"/>
      <c r="AM203" s="2"/>
    </row>
    <row r="204" spans="1:39" ht="18">
      <c r="A204" s="3"/>
      <c r="B204" s="117"/>
      <c r="C204" s="23"/>
      <c r="D204" s="118"/>
      <c r="E204" s="3"/>
      <c r="F204" s="3"/>
      <c r="G204" s="3"/>
      <c r="H204" s="3"/>
      <c r="I204" s="3"/>
      <c r="J204" s="3"/>
      <c r="K204" s="3"/>
      <c r="L204" s="3"/>
      <c r="M204" s="3"/>
      <c r="N204" s="4"/>
      <c r="O204" s="3"/>
      <c r="P204" s="4"/>
      <c r="Q204" s="8"/>
      <c r="R204" s="8"/>
      <c r="S204" s="2"/>
      <c r="T204" s="2"/>
      <c r="U204" s="5"/>
      <c r="V204" s="21"/>
      <c r="W204" s="3"/>
      <c r="X204" s="3"/>
      <c r="Y204" s="3"/>
      <c r="Z204" s="3"/>
      <c r="AA204" s="3"/>
      <c r="AB204" s="20"/>
      <c r="AC204" s="4"/>
      <c r="AD204" s="4"/>
      <c r="AE204" s="3"/>
      <c r="AF204" s="4"/>
      <c r="AG204" s="4"/>
      <c r="AH204" s="4"/>
      <c r="AI204" s="3"/>
      <c r="AJ204" s="4"/>
      <c r="AK204" s="17"/>
      <c r="AL204" s="14"/>
      <c r="AM204" s="2"/>
    </row>
    <row r="205" spans="1:39" ht="18">
      <c r="A205" s="3"/>
      <c r="B205" s="117"/>
      <c r="C205" s="23"/>
      <c r="D205" s="118"/>
      <c r="E205" s="3"/>
      <c r="F205" s="3"/>
      <c r="G205" s="3"/>
      <c r="H205" s="3"/>
      <c r="I205" s="3"/>
      <c r="J205" s="3"/>
      <c r="K205" s="3"/>
      <c r="L205" s="3"/>
      <c r="M205" s="3"/>
      <c r="N205" s="4"/>
      <c r="O205" s="3"/>
      <c r="P205" s="4"/>
      <c r="Q205" s="8"/>
      <c r="R205" s="8"/>
      <c r="S205" s="2"/>
      <c r="T205" s="2"/>
      <c r="U205" s="5"/>
      <c r="V205" s="21"/>
      <c r="W205" s="3"/>
      <c r="X205" s="3"/>
      <c r="Y205" s="3"/>
      <c r="Z205" s="3"/>
      <c r="AA205" s="3"/>
      <c r="AB205" s="20"/>
      <c r="AC205" s="4"/>
      <c r="AD205" s="4"/>
      <c r="AE205" s="3"/>
      <c r="AF205" s="4"/>
      <c r="AG205" s="4"/>
      <c r="AH205" s="4"/>
      <c r="AI205" s="3"/>
      <c r="AJ205" s="4"/>
      <c r="AK205" s="17"/>
      <c r="AL205" s="14"/>
      <c r="AM205" s="2"/>
    </row>
    <row r="206" spans="1:39" ht="18">
      <c r="A206" s="3"/>
      <c r="B206" s="117"/>
      <c r="C206" s="23"/>
      <c r="D206" s="118"/>
      <c r="E206" s="3"/>
      <c r="F206" s="3"/>
      <c r="G206" s="3"/>
      <c r="H206" s="3"/>
      <c r="I206" s="3"/>
      <c r="J206" s="3"/>
      <c r="K206" s="3"/>
      <c r="L206" s="3"/>
      <c r="M206" s="3"/>
      <c r="N206" s="4"/>
      <c r="O206" s="3"/>
      <c r="P206" s="4"/>
      <c r="Q206" s="8"/>
      <c r="R206" s="8"/>
      <c r="S206" s="2"/>
      <c r="T206" s="2"/>
      <c r="U206" s="5"/>
      <c r="V206" s="21"/>
      <c r="W206" s="3"/>
      <c r="X206" s="3"/>
      <c r="Y206" s="3"/>
      <c r="Z206" s="3"/>
      <c r="AA206" s="3"/>
      <c r="AB206" s="20"/>
      <c r="AC206" s="4"/>
      <c r="AD206" s="4"/>
      <c r="AE206" s="3"/>
      <c r="AF206" s="4"/>
      <c r="AG206" s="4"/>
      <c r="AH206" s="4"/>
      <c r="AI206" s="3"/>
      <c r="AJ206" s="4"/>
      <c r="AK206" s="17"/>
      <c r="AL206" s="14"/>
      <c r="AM206" s="2"/>
    </row>
  </sheetData>
  <mergeCells count="40">
    <mergeCell ref="AM2:AM4"/>
    <mergeCell ref="K3:M3"/>
    <mergeCell ref="N3:N4"/>
    <mergeCell ref="O3:O4"/>
    <mergeCell ref="P3:P4"/>
    <mergeCell ref="R3:R4"/>
    <mergeCell ref="S3:S4"/>
    <mergeCell ref="T3:T4"/>
    <mergeCell ref="AJ2:AJ4"/>
    <mergeCell ref="AE3:AF3"/>
    <mergeCell ref="AG3:AG4"/>
    <mergeCell ref="Y3:Y4"/>
    <mergeCell ref="Z3:Z4"/>
    <mergeCell ref="AA3:AA4"/>
    <mergeCell ref="AK2:AK4"/>
    <mergeCell ref="AB3:AB4"/>
    <mergeCell ref="AC3:AC4"/>
    <mergeCell ref="AL2:AL4"/>
    <mergeCell ref="AD3:AD4"/>
    <mergeCell ref="AI2:AI4"/>
    <mergeCell ref="U3:U4"/>
    <mergeCell ref="V3:V4"/>
    <mergeCell ref="W3:W4"/>
    <mergeCell ref="X3:X4"/>
    <mergeCell ref="A19:A21"/>
    <mergeCell ref="A15:A18"/>
    <mergeCell ref="A1:AM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P2"/>
    <mergeCell ref="S2:AG2"/>
    <mergeCell ref="AH2:AH4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อำเภอวาริช</vt:lpstr>
      <vt:lpstr>ต.หนองปลิง</vt:lpstr>
      <vt:lpstr>ต.นิคมน้ำอูน</vt:lpstr>
      <vt:lpstr>สุวรรณคาม</vt:lpstr>
      <vt:lpstr>หนองบัว</vt:lpstr>
      <vt:lpstr>อื่นๆ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2022-05-09T03:13:40Z</cp:lastPrinted>
  <dcterms:created xsi:type="dcterms:W3CDTF">2020-04-01T07:15:43Z</dcterms:created>
  <dcterms:modified xsi:type="dcterms:W3CDTF">2022-08-22T09:08:15Z</dcterms:modified>
</cp:coreProperties>
</file>