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พ.ร.บ.ที่ดินเเละสิ่งปลูกสร้าง\รายชื่อผู้ชำระภาษี ปี พ.ศ. 2564\"/>
    </mc:Choice>
  </mc:AlternateContent>
  <bookViews>
    <workbookView xWindow="0" yWindow="0" windowWidth="20490" windowHeight="780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N114" i="1" l="1"/>
  <c r="P114" i="1" s="1"/>
  <c r="Q114" i="1" s="1"/>
  <c r="R114" i="1" l="1"/>
  <c r="S114" i="1" s="1"/>
  <c r="N47" i="1" l="1"/>
  <c r="P47" i="1" s="1"/>
  <c r="Q47" i="1" s="1"/>
  <c r="R47" i="1" l="1"/>
  <c r="S47" i="1" s="1"/>
  <c r="N332" i="1" l="1"/>
  <c r="P332" i="1" s="1"/>
  <c r="Q332" i="1" s="1"/>
  <c r="N331" i="1"/>
  <c r="P331" i="1" s="1"/>
  <c r="N330" i="1"/>
  <c r="P330" i="1" s="1"/>
  <c r="Q330" i="1" s="1"/>
  <c r="N399" i="1"/>
  <c r="P399" i="1" s="1"/>
  <c r="Q399" i="1" s="1"/>
  <c r="N245" i="1"/>
  <c r="P245" i="1" s="1"/>
  <c r="Q245" i="1" s="1"/>
  <c r="R330" i="1" l="1"/>
  <c r="S330" i="1" s="1"/>
  <c r="R332" i="1"/>
  <c r="S332" i="1" s="1"/>
  <c r="Q331" i="1"/>
  <c r="R399" i="1"/>
  <c r="S399" i="1"/>
  <c r="R245" i="1"/>
  <c r="S245" i="1" s="1"/>
  <c r="N106" i="1"/>
  <c r="P106" i="1" s="1"/>
  <c r="Q106" i="1" s="1"/>
  <c r="R331" i="1" l="1"/>
  <c r="S331" i="1" s="1"/>
  <c r="S333" i="1" s="1"/>
  <c r="Q333" i="1"/>
  <c r="R333" i="1" s="1"/>
  <c r="R106" i="1"/>
  <c r="S106" i="1" s="1"/>
  <c r="N428" i="1"/>
  <c r="P428" i="1" s="1"/>
  <c r="Q428" i="1" l="1"/>
  <c r="R428" i="1" l="1"/>
  <c r="N166" i="1" l="1"/>
  <c r="P166" i="1" s="1"/>
  <c r="N165" i="1"/>
  <c r="P165" i="1" s="1"/>
  <c r="N146" i="1"/>
  <c r="P146" i="1" s="1"/>
  <c r="Q146" i="1" s="1"/>
  <c r="R146" i="1" s="1"/>
  <c r="N145" i="1"/>
  <c r="P145" i="1" s="1"/>
  <c r="Q145" i="1" s="1"/>
  <c r="N140" i="1"/>
  <c r="P140" i="1" s="1"/>
  <c r="Q140" i="1" s="1"/>
  <c r="P167" i="1" l="1"/>
  <c r="Q165" i="1"/>
  <c r="Q166" i="1"/>
  <c r="R145" i="1"/>
  <c r="S145" i="1" s="1"/>
  <c r="R140" i="1"/>
  <c r="S140" i="1" s="1"/>
  <c r="N73" i="1"/>
  <c r="P73" i="1" s="1"/>
  <c r="Q73" i="1" s="1"/>
  <c r="N72" i="1"/>
  <c r="P72" i="1" s="1"/>
  <c r="Q72" i="1" s="1"/>
  <c r="N352" i="1"/>
  <c r="P352" i="1" s="1"/>
  <c r="N351" i="1"/>
  <c r="P351" i="1" s="1"/>
  <c r="N354" i="1"/>
  <c r="P354" i="1" s="1"/>
  <c r="N355" i="1"/>
  <c r="P355" i="1" s="1"/>
  <c r="Q355" i="1" s="1"/>
  <c r="N356" i="1"/>
  <c r="P356" i="1" s="1"/>
  <c r="Q167" i="1" l="1"/>
  <c r="R167" i="1" s="1"/>
  <c r="R165" i="1"/>
  <c r="S165" i="1" s="1"/>
  <c r="R166" i="1"/>
  <c r="S166" i="1" s="1"/>
  <c r="P353" i="1"/>
  <c r="R73" i="1"/>
  <c r="S73" i="1" s="1"/>
  <c r="Q74" i="1"/>
  <c r="R74" i="1" s="1"/>
  <c r="R72" i="1"/>
  <c r="S72" i="1" s="1"/>
  <c r="S74" i="1" s="1"/>
  <c r="Q356" i="1"/>
  <c r="R356" i="1" s="1"/>
  <c r="S356" i="1" s="1"/>
  <c r="Q354" i="1"/>
  <c r="Q352" i="1"/>
  <c r="R355" i="1"/>
  <c r="S355" i="1" s="1"/>
  <c r="Q351" i="1"/>
  <c r="N271" i="1"/>
  <c r="P271" i="1" s="1"/>
  <c r="Q271" i="1" s="1"/>
  <c r="N162" i="1"/>
  <c r="P162" i="1" s="1"/>
  <c r="Q162" i="1" s="1"/>
  <c r="N161" i="1"/>
  <c r="P161" i="1" s="1"/>
  <c r="Q161" i="1" s="1"/>
  <c r="N182" i="1"/>
  <c r="P182" i="1" s="1"/>
  <c r="Q182" i="1" s="1"/>
  <c r="N183" i="1"/>
  <c r="P183" i="1" s="1"/>
  <c r="Q183" i="1" s="1"/>
  <c r="N181" i="1"/>
  <c r="P181" i="1" s="1"/>
  <c r="Q181" i="1" s="1"/>
  <c r="N303" i="1"/>
  <c r="P303" i="1" s="1"/>
  <c r="Q303" i="1" s="1"/>
  <c r="N302" i="1"/>
  <c r="P302" i="1" s="1"/>
  <c r="Q302" i="1" s="1"/>
  <c r="S167" i="1" l="1"/>
  <c r="Q353" i="1"/>
  <c r="R353" i="1" s="1"/>
  <c r="R351" i="1"/>
  <c r="S351" i="1" s="1"/>
  <c r="R352" i="1"/>
  <c r="S352" i="1" s="1"/>
  <c r="R354" i="1"/>
  <c r="S354" i="1" s="1"/>
  <c r="R271" i="1"/>
  <c r="R162" i="1"/>
  <c r="S162" i="1" s="1"/>
  <c r="Q163" i="1"/>
  <c r="R163" i="1" s="1"/>
  <c r="R161" i="1"/>
  <c r="S161" i="1" s="1"/>
  <c r="S163" i="1" s="1"/>
  <c r="R182" i="1"/>
  <c r="S182" i="1" s="1"/>
  <c r="R183" i="1"/>
  <c r="S183" i="1" s="1"/>
  <c r="Q184" i="1"/>
  <c r="R184" i="1" s="1"/>
  <c r="R181" i="1"/>
  <c r="S181" i="1" s="1"/>
  <c r="R302" i="1"/>
  <c r="Q304" i="1"/>
  <c r="R304" i="1" s="1"/>
  <c r="S302" i="1"/>
  <c r="R303" i="1"/>
  <c r="S303" i="1" s="1"/>
  <c r="N259" i="1"/>
  <c r="P259" i="1" s="1"/>
  <c r="Q258" i="1"/>
  <c r="R258" i="1" s="1"/>
  <c r="N258" i="1"/>
  <c r="N274" i="1"/>
  <c r="P274" i="1" s="1"/>
  <c r="Q274" i="1" s="1"/>
  <c r="N273" i="1"/>
  <c r="P273" i="1" s="1"/>
  <c r="Q273" i="1" s="1"/>
  <c r="N272" i="1"/>
  <c r="P272" i="1" s="1"/>
  <c r="Q272" i="1" s="1"/>
  <c r="N81" i="1"/>
  <c r="P81" i="1" s="1"/>
  <c r="Q81" i="1" s="1"/>
  <c r="N80" i="1"/>
  <c r="P80" i="1" s="1"/>
  <c r="Q80" i="1" s="1"/>
  <c r="N290" i="1"/>
  <c r="P290" i="1" s="1"/>
  <c r="Q290" i="1" s="1"/>
  <c r="N289" i="1"/>
  <c r="P289" i="1" s="1"/>
  <c r="Q289" i="1" s="1"/>
  <c r="N250" i="1"/>
  <c r="P250" i="1" s="1"/>
  <c r="Q250" i="1" s="1"/>
  <c r="S353" i="1" l="1"/>
  <c r="S184" i="1"/>
  <c r="S304" i="1"/>
  <c r="P260" i="1"/>
  <c r="Q259" i="1"/>
  <c r="S258" i="1"/>
  <c r="Q260" i="1"/>
  <c r="R260" i="1" s="1"/>
  <c r="Q275" i="1"/>
  <c r="R275" i="1" s="1"/>
  <c r="R272" i="1"/>
  <c r="S272" i="1" s="1"/>
  <c r="R273" i="1"/>
  <c r="S273" i="1" s="1"/>
  <c r="R274" i="1"/>
  <c r="S274" i="1" s="1"/>
  <c r="R80" i="1"/>
  <c r="Q82" i="1"/>
  <c r="R82" i="1" s="1"/>
  <c r="S80" i="1"/>
  <c r="R81" i="1"/>
  <c r="S81" i="1" s="1"/>
  <c r="Q291" i="1"/>
  <c r="R291" i="1" s="1"/>
  <c r="R289" i="1"/>
  <c r="S289" i="1" s="1"/>
  <c r="R290" i="1"/>
  <c r="S290" i="1" s="1"/>
  <c r="R250" i="1"/>
  <c r="S250" i="1" s="1"/>
  <c r="N93" i="1"/>
  <c r="P93" i="1" s="1"/>
  <c r="Q93" i="1" s="1"/>
  <c r="N92" i="1"/>
  <c r="P92" i="1" s="1"/>
  <c r="Q92" i="1" s="1"/>
  <c r="N91" i="1"/>
  <c r="P91" i="1" s="1"/>
  <c r="Q91" i="1" s="1"/>
  <c r="N90" i="1"/>
  <c r="P90" i="1" s="1"/>
  <c r="Q90" i="1" s="1"/>
  <c r="N88" i="1"/>
  <c r="P88" i="1" s="1"/>
  <c r="N87" i="1"/>
  <c r="P87" i="1" s="1"/>
  <c r="N10" i="1"/>
  <c r="P10" i="1" s="1"/>
  <c r="N9" i="1"/>
  <c r="P9" i="1" s="1"/>
  <c r="N8" i="1"/>
  <c r="P8" i="1" s="1"/>
  <c r="N7" i="1"/>
  <c r="P7" i="1" s="1"/>
  <c r="N6" i="1"/>
  <c r="P6" i="1" s="1"/>
  <c r="N5" i="1"/>
  <c r="P5" i="1" s="1"/>
  <c r="S275" i="1" l="1"/>
  <c r="R259" i="1"/>
  <c r="S259" i="1" s="1"/>
  <c r="S260" i="1" s="1"/>
  <c r="S82" i="1"/>
  <c r="S291" i="1"/>
  <c r="R93" i="1"/>
  <c r="S93" i="1" s="1"/>
  <c r="R92" i="1"/>
  <c r="S92" i="1" s="1"/>
  <c r="R91" i="1"/>
  <c r="R90" i="1"/>
  <c r="S90" i="1" s="1"/>
  <c r="Q88" i="1"/>
  <c r="Q87" i="1"/>
  <c r="Q5" i="1"/>
  <c r="Q7" i="1"/>
  <c r="Q9" i="1"/>
  <c r="Q6" i="1"/>
  <c r="Q8" i="1"/>
  <c r="Q10" i="1"/>
  <c r="N164" i="1"/>
  <c r="P164" i="1" s="1"/>
  <c r="Q164" i="1" s="1"/>
  <c r="R88" i="1" l="1"/>
  <c r="S88" i="1" s="1"/>
  <c r="R87" i="1"/>
  <c r="R8" i="1"/>
  <c r="S8" i="1" s="1"/>
  <c r="R9" i="1"/>
  <c r="S9" i="1" s="1"/>
  <c r="R7" i="1"/>
  <c r="S7" i="1" s="1"/>
  <c r="R5" i="1"/>
  <c r="S5" i="1" s="1"/>
  <c r="R10" i="1"/>
  <c r="S10" i="1" s="1"/>
  <c r="R6" i="1"/>
  <c r="S6" i="1" s="1"/>
  <c r="R164" i="1"/>
  <c r="S164" i="1" s="1"/>
  <c r="N220" i="1"/>
  <c r="P220" i="1" s="1"/>
  <c r="S218" i="1" l="1"/>
  <c r="N217" i="1"/>
  <c r="P217" i="1" s="1"/>
  <c r="Q217" i="1" s="1"/>
  <c r="R217" i="1" s="1"/>
  <c r="N216" i="1"/>
  <c r="P216" i="1" s="1"/>
  <c r="Q216" i="1" s="1"/>
  <c r="R216" i="1" s="1"/>
  <c r="N215" i="1"/>
  <c r="P215" i="1" s="1"/>
  <c r="Q215" i="1" s="1"/>
  <c r="R215" i="1" s="1"/>
  <c r="P218" i="1" l="1"/>
  <c r="Q218" i="1" s="1"/>
  <c r="R218" i="1" s="1"/>
  <c r="N41" i="1"/>
  <c r="P41" i="1" s="1"/>
  <c r="Q41" i="1" s="1"/>
  <c r="N386" i="1"/>
  <c r="P386" i="1" s="1"/>
  <c r="Q386" i="1" s="1"/>
  <c r="R41" i="1" l="1"/>
  <c r="R386" i="1"/>
  <c r="N224" i="1"/>
  <c r="P224" i="1" s="1"/>
  <c r="Q224" i="1" s="1"/>
  <c r="N246" i="1"/>
  <c r="P246" i="1" s="1"/>
  <c r="Q246" i="1" s="1"/>
  <c r="N336" i="1"/>
  <c r="P336" i="1" s="1"/>
  <c r="Q336" i="1" s="1"/>
  <c r="N335" i="1"/>
  <c r="P335" i="1" s="1"/>
  <c r="Q335" i="1" s="1"/>
  <c r="N426" i="1"/>
  <c r="P426" i="1" s="1"/>
  <c r="Q426" i="1" s="1"/>
  <c r="N425" i="1"/>
  <c r="P425" i="1" s="1"/>
  <c r="N308" i="1"/>
  <c r="P308" i="1" s="1"/>
  <c r="N313" i="1"/>
  <c r="P313" i="1" s="1"/>
  <c r="Q313" i="1" s="1"/>
  <c r="N373" i="1"/>
  <c r="P373" i="1" s="1"/>
  <c r="Q373" i="1" s="1"/>
  <c r="N283" i="1"/>
  <c r="P283" i="1" s="1"/>
  <c r="Q283" i="1" s="1"/>
  <c r="P427" i="1" l="1"/>
  <c r="Q427" i="1" s="1"/>
  <c r="R427" i="1" s="1"/>
  <c r="S427" i="1" s="1"/>
  <c r="R224" i="1"/>
  <c r="S224" i="1" s="1"/>
  <c r="R246" i="1"/>
  <c r="S246" i="1" s="1"/>
  <c r="R336" i="1"/>
  <c r="S336" i="1" s="1"/>
  <c r="R335" i="1"/>
  <c r="S335" i="1" s="1"/>
  <c r="R426" i="1"/>
  <c r="S426" i="1" s="1"/>
  <c r="Q425" i="1"/>
  <c r="Q308" i="1"/>
  <c r="R313" i="1"/>
  <c r="S313" i="1" s="1"/>
  <c r="R373" i="1"/>
  <c r="S373" i="1" s="1"/>
  <c r="R283" i="1"/>
  <c r="S283" i="1" s="1"/>
  <c r="R425" i="1" l="1"/>
  <c r="S425" i="1" s="1"/>
  <c r="R308" i="1"/>
  <c r="S308" i="1" s="1"/>
  <c r="N297" i="1" l="1"/>
  <c r="P297" i="1" s="1"/>
  <c r="Q297" i="1" s="1"/>
  <c r="R297" i="1" l="1"/>
  <c r="S297" i="1" s="1"/>
  <c r="N137" i="1"/>
  <c r="P137" i="1" s="1"/>
  <c r="Q137" i="1" s="1"/>
  <c r="N54" i="1"/>
  <c r="P54" i="1" s="1"/>
  <c r="N53" i="1"/>
  <c r="P53" i="1" s="1"/>
  <c r="N36" i="1"/>
  <c r="P36" i="1" s="1"/>
  <c r="N35" i="1"/>
  <c r="P35" i="1" s="1"/>
  <c r="N16" i="1"/>
  <c r="P16" i="1" s="1"/>
  <c r="P55" i="1" l="1"/>
  <c r="Q55" i="1" s="1"/>
  <c r="R137" i="1"/>
  <c r="S137" i="1" s="1"/>
  <c r="R55" i="1"/>
  <c r="S55" i="1" s="1"/>
  <c r="Q54" i="1"/>
  <c r="Q53" i="1"/>
  <c r="Q36" i="1"/>
  <c r="Q35" i="1"/>
  <c r="Q16" i="1"/>
  <c r="R54" i="1" l="1"/>
  <c r="S54" i="1" s="1"/>
  <c r="R53" i="1"/>
  <c r="S53" i="1" s="1"/>
  <c r="R36" i="1"/>
  <c r="S36" i="1" s="1"/>
  <c r="R35" i="1"/>
  <c r="S35" i="1" s="1"/>
  <c r="R16" i="1"/>
  <c r="S16" i="1" s="1"/>
  <c r="N396" i="1"/>
  <c r="P396" i="1" s="1"/>
  <c r="Q396" i="1" s="1"/>
  <c r="N341" i="1"/>
  <c r="P341" i="1" s="1"/>
  <c r="Q341" i="1" s="1"/>
  <c r="N268" i="1"/>
  <c r="P268" i="1" s="1"/>
  <c r="Q268" i="1" s="1"/>
  <c r="N237" i="1"/>
  <c r="P237" i="1" s="1"/>
  <c r="Q237" i="1" s="1"/>
  <c r="N173" i="1"/>
  <c r="P173" i="1" s="1"/>
  <c r="Q173" i="1" s="1"/>
  <c r="N174" i="1"/>
  <c r="P174" i="1" s="1"/>
  <c r="N424" i="1"/>
  <c r="P424" i="1" s="1"/>
  <c r="N423" i="1"/>
  <c r="P423" i="1" s="1"/>
  <c r="N422" i="1"/>
  <c r="P422" i="1" s="1"/>
  <c r="R396" i="1" l="1"/>
  <c r="S396" i="1" s="1"/>
  <c r="R341" i="1"/>
  <c r="S341" i="1" s="1"/>
  <c r="R268" i="1"/>
  <c r="S268" i="1" s="1"/>
  <c r="R237" i="1"/>
  <c r="S237" i="1" s="1"/>
  <c r="R173" i="1"/>
  <c r="S173" i="1" s="1"/>
  <c r="Q174" i="1"/>
  <c r="Q422" i="1"/>
  <c r="Q424" i="1"/>
  <c r="Q423" i="1"/>
  <c r="N263" i="1"/>
  <c r="P263" i="1" s="1"/>
  <c r="Q263" i="1" s="1"/>
  <c r="N312" i="1"/>
  <c r="P312" i="1" s="1"/>
  <c r="Q312" i="1" s="1"/>
  <c r="N186" i="1"/>
  <c r="P186" i="1" s="1"/>
  <c r="Q186" i="1" s="1"/>
  <c r="N157" i="1"/>
  <c r="P157" i="1" s="1"/>
  <c r="Q157" i="1" s="1"/>
  <c r="N109" i="1"/>
  <c r="P109" i="1" s="1"/>
  <c r="Q109" i="1" s="1"/>
  <c r="R174" i="1" l="1"/>
  <c r="S174" i="1" s="1"/>
  <c r="R422" i="1"/>
  <c r="S422" i="1" s="1"/>
  <c r="R423" i="1"/>
  <c r="S423" i="1" s="1"/>
  <c r="R424" i="1"/>
  <c r="S424" i="1" s="1"/>
  <c r="R263" i="1"/>
  <c r="S263" i="1" s="1"/>
  <c r="R312" i="1"/>
  <c r="S312" i="1" s="1"/>
  <c r="R186" i="1"/>
  <c r="S186" i="1" s="1"/>
  <c r="R157" i="1"/>
  <c r="S157" i="1" s="1"/>
  <c r="R109" i="1"/>
  <c r="S109" i="1" s="1"/>
  <c r="N153" i="1"/>
  <c r="P153" i="1" s="1"/>
  <c r="Q153" i="1" s="1"/>
  <c r="N152" i="1"/>
  <c r="P152" i="1" s="1"/>
  <c r="N121" i="1"/>
  <c r="P121" i="1" s="1"/>
  <c r="Q121" i="1" s="1"/>
  <c r="N119" i="1"/>
  <c r="P119" i="1" s="1"/>
  <c r="Q119" i="1" s="1"/>
  <c r="N172" i="1"/>
  <c r="P172" i="1" s="1"/>
  <c r="Q152" i="1" l="1"/>
  <c r="Q154" i="1" s="1"/>
  <c r="R154" i="1" s="1"/>
  <c r="P154" i="1"/>
  <c r="Q172" i="1"/>
  <c r="Q175" i="1" s="1"/>
  <c r="R175" i="1" s="1"/>
  <c r="P175" i="1"/>
  <c r="R119" i="1"/>
  <c r="S119" i="1" s="1"/>
  <c r="R121" i="1"/>
  <c r="S121" i="1" s="1"/>
  <c r="R153" i="1"/>
  <c r="S153" i="1" s="1"/>
  <c r="R152" i="1" l="1"/>
  <c r="S152" i="1" s="1"/>
  <c r="R172" i="1"/>
  <c r="S172" i="1" s="1"/>
  <c r="S154" i="1"/>
  <c r="N132" i="1"/>
  <c r="P132" i="1" s="1"/>
  <c r="Q132" i="1" s="1"/>
  <c r="N79" i="1"/>
  <c r="P79" i="1" s="1"/>
  <c r="Q79" i="1" s="1"/>
  <c r="N57" i="1"/>
  <c r="P57" i="1" s="1"/>
  <c r="Q57" i="1" s="1"/>
  <c r="N46" i="1"/>
  <c r="P46" i="1" s="1"/>
  <c r="Q46" i="1" s="1"/>
  <c r="N65" i="1"/>
  <c r="P65" i="1" s="1"/>
  <c r="Q65" i="1" s="1"/>
  <c r="N49" i="1"/>
  <c r="P49" i="1" s="1"/>
  <c r="Q49" i="1" s="1"/>
  <c r="N50" i="1"/>
  <c r="P50" i="1" s="1"/>
  <c r="Q50" i="1" s="1"/>
  <c r="R49" i="1" l="1"/>
  <c r="S49" i="1" s="1"/>
  <c r="R46" i="1"/>
  <c r="S46" i="1" s="1"/>
  <c r="R50" i="1"/>
  <c r="S50" i="1" s="1"/>
  <c r="R65" i="1"/>
  <c r="S65" i="1" s="1"/>
  <c r="R57" i="1"/>
  <c r="S57" i="1" s="1"/>
  <c r="R132" i="1"/>
  <c r="S132" i="1" s="1"/>
  <c r="R79" i="1"/>
  <c r="S79" i="1" s="1"/>
  <c r="N269" i="1" l="1"/>
  <c r="P269" i="1" s="1"/>
  <c r="Q269" i="1" s="1"/>
  <c r="N267" i="1"/>
  <c r="P267" i="1" s="1"/>
  <c r="Q267" i="1" l="1"/>
  <c r="Q270" i="1" s="1"/>
  <c r="R270" i="1" s="1"/>
  <c r="P270" i="1"/>
  <c r="R269" i="1"/>
  <c r="S269" i="1" s="1"/>
  <c r="N68" i="1"/>
  <c r="P68" i="1" s="1"/>
  <c r="Q68" i="1" s="1"/>
  <c r="N67" i="1"/>
  <c r="P67" i="1" s="1"/>
  <c r="Q67" i="1" s="1"/>
  <c r="R267" i="1" l="1"/>
  <c r="S267" i="1" s="1"/>
  <c r="S270" i="1" s="1"/>
  <c r="R68" i="1"/>
  <c r="S68" i="1" s="1"/>
  <c r="R67" i="1"/>
  <c r="S67" i="1" s="1"/>
  <c r="N344" i="1"/>
  <c r="P344" i="1" s="1"/>
  <c r="N345" i="1"/>
  <c r="P345" i="1" s="1"/>
  <c r="N346" i="1"/>
  <c r="P346" i="1" s="1"/>
  <c r="N348" i="1"/>
  <c r="P348" i="1" s="1"/>
  <c r="N349" i="1"/>
  <c r="P349" i="1" s="1"/>
  <c r="N358" i="1"/>
  <c r="P358" i="1" s="1"/>
  <c r="N359" i="1"/>
  <c r="P359" i="1" s="1"/>
  <c r="N360" i="1"/>
  <c r="P360" i="1" s="1"/>
  <c r="N361" i="1"/>
  <c r="P361" i="1" s="1"/>
  <c r="N363" i="1"/>
  <c r="P363" i="1" s="1"/>
  <c r="N364" i="1"/>
  <c r="P364" i="1" s="1"/>
  <c r="N365" i="1"/>
  <c r="P365" i="1" s="1"/>
  <c r="N366" i="1"/>
  <c r="P366" i="1" s="1"/>
  <c r="N367" i="1"/>
  <c r="P367" i="1" s="1"/>
  <c r="N368" i="1"/>
  <c r="P368" i="1" s="1"/>
  <c r="N369" i="1"/>
  <c r="P369" i="1" s="1"/>
  <c r="N371" i="1"/>
  <c r="P371" i="1" s="1"/>
  <c r="N372" i="1"/>
  <c r="P372" i="1" s="1"/>
  <c r="N374" i="1"/>
  <c r="P374" i="1" s="1"/>
  <c r="N376" i="1"/>
  <c r="P376" i="1" s="1"/>
  <c r="N377" i="1"/>
  <c r="P377" i="1" s="1"/>
  <c r="N378" i="1"/>
  <c r="P378" i="1" s="1"/>
  <c r="N379" i="1"/>
  <c r="P379" i="1" s="1"/>
  <c r="N380" i="1"/>
  <c r="P380" i="1" s="1"/>
  <c r="N382" i="1"/>
  <c r="P382" i="1" s="1"/>
  <c r="N383" i="1"/>
  <c r="P383" i="1" s="1"/>
  <c r="N384" i="1"/>
  <c r="P384" i="1" s="1"/>
  <c r="N387" i="1"/>
  <c r="P387" i="1" s="1"/>
  <c r="N388" i="1"/>
  <c r="P388" i="1" s="1"/>
  <c r="N390" i="1"/>
  <c r="P390" i="1" s="1"/>
  <c r="N391" i="1"/>
  <c r="P391" i="1" s="1"/>
  <c r="N392" i="1"/>
  <c r="P392" i="1" s="1"/>
  <c r="N393" i="1"/>
  <c r="P393" i="1" s="1"/>
  <c r="N395" i="1"/>
  <c r="P395" i="1" s="1"/>
  <c r="N397" i="1"/>
  <c r="P397" i="1" s="1"/>
  <c r="N400" i="1"/>
  <c r="P400" i="1" s="1"/>
  <c r="N401" i="1"/>
  <c r="P401" i="1" s="1"/>
  <c r="N403" i="1"/>
  <c r="P403" i="1" s="1"/>
  <c r="N404" i="1"/>
  <c r="P404" i="1" s="1"/>
  <c r="N406" i="1"/>
  <c r="P406" i="1" s="1"/>
  <c r="N407" i="1"/>
  <c r="P407" i="1" s="1"/>
  <c r="N408" i="1"/>
  <c r="P408" i="1" s="1"/>
  <c r="N410" i="1"/>
  <c r="P410" i="1" s="1"/>
  <c r="N411" i="1"/>
  <c r="P411" i="1" s="1"/>
  <c r="N412" i="1"/>
  <c r="P412" i="1" s="1"/>
  <c r="N413" i="1"/>
  <c r="P413" i="1" s="1"/>
  <c r="N414" i="1"/>
  <c r="P414" i="1" s="1"/>
  <c r="N416" i="1"/>
  <c r="P416" i="1" s="1"/>
  <c r="N417" i="1"/>
  <c r="P417" i="1" s="1"/>
  <c r="N418" i="1"/>
  <c r="P418" i="1" s="1"/>
  <c r="N419" i="1"/>
  <c r="P419" i="1" s="1"/>
  <c r="N421" i="1"/>
  <c r="P421" i="1" s="1"/>
  <c r="N342" i="1"/>
  <c r="P342" i="1" s="1"/>
  <c r="P405" i="1" l="1"/>
  <c r="P402" i="1"/>
  <c r="P398" i="1"/>
  <c r="P409" i="1"/>
  <c r="P370" i="1"/>
  <c r="P362" i="1"/>
  <c r="P420" i="1"/>
  <c r="P415" i="1"/>
  <c r="P394" i="1"/>
  <c r="P389" i="1"/>
  <c r="P385" i="1"/>
  <c r="P381" i="1"/>
  <c r="P375" i="1"/>
  <c r="P357" i="1"/>
  <c r="P350" i="1"/>
  <c r="P347" i="1"/>
  <c r="Q421" i="1"/>
  <c r="Q418" i="1"/>
  <c r="Q416" i="1"/>
  <c r="Q413" i="1"/>
  <c r="Q411" i="1"/>
  <c r="Q408" i="1"/>
  <c r="Q406" i="1"/>
  <c r="Q403" i="1"/>
  <c r="Q400" i="1"/>
  <c r="Q395" i="1"/>
  <c r="Q392" i="1"/>
  <c r="Q390" i="1"/>
  <c r="Q387" i="1"/>
  <c r="Q383" i="1"/>
  <c r="Q380" i="1"/>
  <c r="Q378" i="1"/>
  <c r="Q376" i="1"/>
  <c r="Q372" i="1"/>
  <c r="Q369" i="1"/>
  <c r="Q367" i="1"/>
  <c r="Q365" i="1"/>
  <c r="Q363" i="1"/>
  <c r="Q360" i="1"/>
  <c r="Q358" i="1"/>
  <c r="Q348" i="1"/>
  <c r="Q345" i="1"/>
  <c r="Q342" i="1"/>
  <c r="Q419" i="1"/>
  <c r="Q417" i="1"/>
  <c r="Q414" i="1"/>
  <c r="Q412" i="1"/>
  <c r="Q410" i="1"/>
  <c r="Q407" i="1"/>
  <c r="Q404" i="1"/>
  <c r="Q401" i="1"/>
  <c r="Q397" i="1"/>
  <c r="Q393" i="1"/>
  <c r="Q391" i="1"/>
  <c r="Q388" i="1"/>
  <c r="Q384" i="1"/>
  <c r="Q382" i="1"/>
  <c r="Q379" i="1"/>
  <c r="Q377" i="1"/>
  <c r="Q374" i="1"/>
  <c r="Q371" i="1"/>
  <c r="Q368" i="1"/>
  <c r="Q366" i="1"/>
  <c r="Q364" i="1"/>
  <c r="Q361" i="1"/>
  <c r="Q359" i="1"/>
  <c r="Q349" i="1"/>
  <c r="Q346" i="1"/>
  <c r="Q344" i="1"/>
  <c r="N340" i="1"/>
  <c r="P340" i="1" s="1"/>
  <c r="N338" i="1"/>
  <c r="P338" i="1" s="1"/>
  <c r="N337" i="1"/>
  <c r="P337" i="1" s="1"/>
  <c r="N334" i="1"/>
  <c r="P334" i="1" s="1"/>
  <c r="N329" i="1"/>
  <c r="P329" i="1" s="1"/>
  <c r="N327" i="1"/>
  <c r="P327" i="1" s="1"/>
  <c r="N326" i="1"/>
  <c r="P326" i="1" s="1"/>
  <c r="N325" i="1"/>
  <c r="P325" i="1" s="1"/>
  <c r="N324" i="1"/>
  <c r="P324" i="1" s="1"/>
  <c r="N323" i="1"/>
  <c r="P323" i="1" s="1"/>
  <c r="N322" i="1"/>
  <c r="P322" i="1" s="1"/>
  <c r="N320" i="1"/>
  <c r="P320" i="1" s="1"/>
  <c r="N319" i="1"/>
  <c r="P319" i="1" s="1"/>
  <c r="N317" i="1"/>
  <c r="P317" i="1" s="1"/>
  <c r="N316" i="1"/>
  <c r="P316" i="1" s="1"/>
  <c r="N314" i="1"/>
  <c r="P314" i="1" s="1"/>
  <c r="N311" i="1"/>
  <c r="P311" i="1" s="1"/>
  <c r="N310" i="1"/>
  <c r="P310" i="1" s="1"/>
  <c r="N307" i="1"/>
  <c r="P307" i="1" s="1"/>
  <c r="N306" i="1"/>
  <c r="P306" i="1" s="1"/>
  <c r="N305" i="1"/>
  <c r="P305" i="1" s="1"/>
  <c r="N300" i="1"/>
  <c r="P300" i="1" s="1"/>
  <c r="N299" i="1"/>
  <c r="P299" i="1" s="1"/>
  <c r="N298" i="1"/>
  <c r="P298" i="1" s="1"/>
  <c r="N296" i="1"/>
  <c r="P296" i="1" s="1"/>
  <c r="N295" i="1"/>
  <c r="P295" i="1" s="1"/>
  <c r="N294" i="1"/>
  <c r="P294" i="1" s="1"/>
  <c r="N293" i="1"/>
  <c r="P293" i="1" s="1"/>
  <c r="N292" i="1"/>
  <c r="P292" i="1" s="1"/>
  <c r="N288" i="1"/>
  <c r="P288" i="1" s="1"/>
  <c r="N287" i="1"/>
  <c r="P287" i="1" s="1"/>
  <c r="N285" i="1"/>
  <c r="P285" i="1" s="1"/>
  <c r="N284" i="1"/>
  <c r="P284" i="1" s="1"/>
  <c r="N282" i="1"/>
  <c r="P282" i="1" s="1"/>
  <c r="N281" i="1"/>
  <c r="P281" i="1" s="1"/>
  <c r="N280" i="1"/>
  <c r="P280" i="1" s="1"/>
  <c r="N278" i="1"/>
  <c r="P278" i="1" s="1"/>
  <c r="N277" i="1"/>
  <c r="P277" i="1" s="1"/>
  <c r="N276" i="1"/>
  <c r="P276" i="1" s="1"/>
  <c r="N266" i="1"/>
  <c r="P266" i="1" s="1"/>
  <c r="N265" i="1"/>
  <c r="P265" i="1" s="1"/>
  <c r="N264" i="1"/>
  <c r="P264" i="1" s="1"/>
  <c r="N262" i="1"/>
  <c r="P262" i="1" s="1"/>
  <c r="N261" i="1"/>
  <c r="P261" i="1" s="1"/>
  <c r="N256" i="1"/>
  <c r="P256" i="1" s="1"/>
  <c r="N255" i="1"/>
  <c r="P255" i="1" s="1"/>
  <c r="N253" i="1"/>
  <c r="P253" i="1" s="1"/>
  <c r="N252" i="1"/>
  <c r="P252" i="1" s="1"/>
  <c r="N251" i="1"/>
  <c r="P251" i="1" s="1"/>
  <c r="N248" i="1"/>
  <c r="P248" i="1" s="1"/>
  <c r="N247" i="1"/>
  <c r="P247" i="1" s="1"/>
  <c r="N244" i="1"/>
  <c r="P244" i="1" s="1"/>
  <c r="N243" i="1"/>
  <c r="P243" i="1" s="1"/>
  <c r="N242" i="1"/>
  <c r="P242" i="1" s="1"/>
  <c r="N240" i="1"/>
  <c r="P240" i="1" s="1"/>
  <c r="N239" i="1"/>
  <c r="P239" i="1" s="1"/>
  <c r="N236" i="1"/>
  <c r="P236" i="1" s="1"/>
  <c r="N234" i="1"/>
  <c r="P234" i="1" s="1"/>
  <c r="N233" i="1"/>
  <c r="P233" i="1" s="1"/>
  <c r="N232" i="1"/>
  <c r="P232" i="1" s="1"/>
  <c r="N230" i="1"/>
  <c r="P230" i="1" s="1"/>
  <c r="N229" i="1"/>
  <c r="P229" i="1" s="1"/>
  <c r="N228" i="1"/>
  <c r="P228" i="1" s="1"/>
  <c r="N227" i="1"/>
  <c r="P227" i="1" s="1"/>
  <c r="N226" i="1"/>
  <c r="P226" i="1" s="1"/>
  <c r="N223" i="1"/>
  <c r="P223" i="1" s="1"/>
  <c r="N222" i="1"/>
  <c r="P222" i="1" s="1"/>
  <c r="N221" i="1"/>
  <c r="P221" i="1" s="1"/>
  <c r="N219" i="1"/>
  <c r="P219" i="1" s="1"/>
  <c r="N213" i="1"/>
  <c r="P213" i="1" s="1"/>
  <c r="N212" i="1"/>
  <c r="P212" i="1" s="1"/>
  <c r="N210" i="1"/>
  <c r="P210" i="1" s="1"/>
  <c r="N209" i="1"/>
  <c r="P209" i="1" s="1"/>
  <c r="N207" i="1"/>
  <c r="P207" i="1" s="1"/>
  <c r="N206" i="1"/>
  <c r="P206" i="1" s="1"/>
  <c r="N205" i="1"/>
  <c r="P205" i="1" s="1"/>
  <c r="N204" i="1"/>
  <c r="P204" i="1" s="1"/>
  <c r="N203" i="1"/>
  <c r="P203" i="1" s="1"/>
  <c r="N202" i="1"/>
  <c r="P202" i="1" s="1"/>
  <c r="N201" i="1"/>
  <c r="P201" i="1" s="1"/>
  <c r="N199" i="1"/>
  <c r="P199" i="1" s="1"/>
  <c r="N198" i="1"/>
  <c r="P198" i="1" s="1"/>
  <c r="N196" i="1"/>
  <c r="P196" i="1" s="1"/>
  <c r="N195" i="1"/>
  <c r="P195" i="1" s="1"/>
  <c r="N194" i="1"/>
  <c r="P194" i="1" s="1"/>
  <c r="N192" i="1"/>
  <c r="P192" i="1" s="1"/>
  <c r="N191" i="1"/>
  <c r="P191" i="1" s="1"/>
  <c r="N189" i="1"/>
  <c r="P189" i="1" s="1"/>
  <c r="N188" i="1"/>
  <c r="P188" i="1" s="1"/>
  <c r="N187" i="1"/>
  <c r="P187" i="1" s="1"/>
  <c r="N185" i="1"/>
  <c r="P185" i="1" s="1"/>
  <c r="N180" i="1"/>
  <c r="P180" i="1" s="1"/>
  <c r="N178" i="1"/>
  <c r="P178" i="1" s="1"/>
  <c r="N177" i="1"/>
  <c r="P177" i="1" s="1"/>
  <c r="N176" i="1"/>
  <c r="P176" i="1" s="1"/>
  <c r="N170" i="1"/>
  <c r="P170" i="1" s="1"/>
  <c r="N169" i="1"/>
  <c r="P169" i="1" s="1"/>
  <c r="N168" i="1"/>
  <c r="P168" i="1" s="1"/>
  <c r="N159" i="1"/>
  <c r="P159" i="1" s="1"/>
  <c r="N158" i="1"/>
  <c r="P158" i="1" s="1"/>
  <c r="N156" i="1"/>
  <c r="P156" i="1" s="1"/>
  <c r="N155" i="1"/>
  <c r="P155" i="1" s="1"/>
  <c r="N150" i="1"/>
  <c r="P150" i="1" s="1"/>
  <c r="N149" i="1"/>
  <c r="P149" i="1" s="1"/>
  <c r="N148" i="1"/>
  <c r="P148" i="1" s="1"/>
  <c r="N147" i="1"/>
  <c r="P147" i="1" s="1"/>
  <c r="N143" i="1"/>
  <c r="P143" i="1" s="1"/>
  <c r="N142" i="1"/>
  <c r="P142" i="1" s="1"/>
  <c r="N141" i="1"/>
  <c r="P141" i="1" s="1"/>
  <c r="N138" i="1"/>
  <c r="P138" i="1" s="1"/>
  <c r="N136" i="1"/>
  <c r="P136" i="1" s="1"/>
  <c r="N135" i="1"/>
  <c r="P135" i="1" s="1"/>
  <c r="N133" i="1"/>
  <c r="P133" i="1" s="1"/>
  <c r="N131" i="1"/>
  <c r="P131" i="1" s="1"/>
  <c r="N130" i="1"/>
  <c r="P130" i="1" s="1"/>
  <c r="N128" i="1"/>
  <c r="P128" i="1" s="1"/>
  <c r="N127" i="1"/>
  <c r="P127" i="1" s="1"/>
  <c r="N126" i="1"/>
  <c r="P126" i="1" s="1"/>
  <c r="N125" i="1"/>
  <c r="P125" i="1" s="1"/>
  <c r="N123" i="1"/>
  <c r="P123" i="1" s="1"/>
  <c r="N122" i="1"/>
  <c r="P122" i="1" s="1"/>
  <c r="N118" i="1"/>
  <c r="P118" i="1" s="1"/>
  <c r="N116" i="1"/>
  <c r="P116" i="1" s="1"/>
  <c r="N115" i="1"/>
  <c r="P115" i="1" s="1"/>
  <c r="N113" i="1"/>
  <c r="P113" i="1" s="1"/>
  <c r="N111" i="1"/>
  <c r="P111" i="1" s="1"/>
  <c r="N110" i="1"/>
  <c r="P110" i="1" s="1"/>
  <c r="N108" i="1"/>
  <c r="P108" i="1" s="1"/>
  <c r="N105" i="1"/>
  <c r="P105" i="1" s="1"/>
  <c r="N104" i="1"/>
  <c r="P104" i="1" s="1"/>
  <c r="N103" i="1"/>
  <c r="P103" i="1" s="1"/>
  <c r="N101" i="1"/>
  <c r="P101" i="1" s="1"/>
  <c r="N100" i="1"/>
  <c r="P100" i="1" s="1"/>
  <c r="N99" i="1"/>
  <c r="P99" i="1" s="1"/>
  <c r="N97" i="1"/>
  <c r="P97" i="1" s="1"/>
  <c r="N96" i="1"/>
  <c r="P96" i="1" s="1"/>
  <c r="N95" i="1"/>
  <c r="P95" i="1" s="1"/>
  <c r="N94" i="1"/>
  <c r="P94" i="1" s="1"/>
  <c r="N89" i="1"/>
  <c r="P89" i="1" s="1"/>
  <c r="N86" i="1"/>
  <c r="P86" i="1" s="1"/>
  <c r="N84" i="1"/>
  <c r="P84" i="1" s="1"/>
  <c r="N83" i="1"/>
  <c r="P83" i="1" s="1"/>
  <c r="N78" i="1"/>
  <c r="P78" i="1" s="1"/>
  <c r="N76" i="1"/>
  <c r="P76" i="1" s="1"/>
  <c r="N75" i="1"/>
  <c r="P75" i="1" s="1"/>
  <c r="N71" i="1"/>
  <c r="P71" i="1" s="1"/>
  <c r="N70" i="1"/>
  <c r="P70" i="1" s="1"/>
  <c r="N66" i="1"/>
  <c r="P66" i="1" s="1"/>
  <c r="N64" i="1"/>
  <c r="P64" i="1" s="1"/>
  <c r="N63" i="1"/>
  <c r="P63" i="1" s="1"/>
  <c r="N61" i="1"/>
  <c r="P61" i="1" s="1"/>
  <c r="N60" i="1"/>
  <c r="P60" i="1" s="1"/>
  <c r="N59" i="1"/>
  <c r="P59" i="1" s="1"/>
  <c r="N56" i="1"/>
  <c r="P56" i="1" s="1"/>
  <c r="N52" i="1"/>
  <c r="P52" i="1" s="1"/>
  <c r="N48" i="1"/>
  <c r="P48" i="1" s="1"/>
  <c r="N45" i="1"/>
  <c r="P45" i="1" s="1"/>
  <c r="N43" i="1"/>
  <c r="P43" i="1" s="1"/>
  <c r="N42" i="1"/>
  <c r="P42" i="1" s="1"/>
  <c r="N40" i="1"/>
  <c r="P40" i="1" s="1"/>
  <c r="N39" i="1"/>
  <c r="P39" i="1" s="1"/>
  <c r="P107" i="1" l="1"/>
  <c r="Q107" i="1" s="1"/>
  <c r="R107" i="1" s="1"/>
  <c r="S107" i="1" s="1"/>
  <c r="P62" i="1"/>
  <c r="P257" i="1"/>
  <c r="P279" i="1"/>
  <c r="P286" i="1"/>
  <c r="P339" i="1"/>
  <c r="P44" i="1"/>
  <c r="Q362" i="1"/>
  <c r="R362" i="1" s="1"/>
  <c r="Q370" i="1"/>
  <c r="R370" i="1" s="1"/>
  <c r="P51" i="1"/>
  <c r="P58" i="1"/>
  <c r="P69" i="1"/>
  <c r="P85" i="1"/>
  <c r="P98" i="1"/>
  <c r="P102" i="1"/>
  <c r="P117" i="1"/>
  <c r="P120" i="1"/>
  <c r="P151" i="1"/>
  <c r="P171" i="1"/>
  <c r="P197" i="1"/>
  <c r="P200" i="1"/>
  <c r="P208" i="1"/>
  <c r="P225" i="1"/>
  <c r="Q225" i="1" s="1"/>
  <c r="R225" i="1" s="1"/>
  <c r="S225" i="1" s="1"/>
  <c r="P231" i="1"/>
  <c r="P241" i="1"/>
  <c r="P254" i="1"/>
  <c r="P77" i="1"/>
  <c r="P112" i="1"/>
  <c r="P124" i="1"/>
  <c r="P129" i="1"/>
  <c r="P134" i="1"/>
  <c r="P144" i="1"/>
  <c r="P160" i="1"/>
  <c r="P179" i="1"/>
  <c r="P190" i="1"/>
  <c r="P193" i="1"/>
  <c r="P211" i="1"/>
  <c r="P214" i="1"/>
  <c r="P235" i="1"/>
  <c r="P238" i="1"/>
  <c r="P249" i="1"/>
  <c r="P301" i="1"/>
  <c r="P309" i="1"/>
  <c r="Q309" i="1" s="1"/>
  <c r="P315" i="1"/>
  <c r="P318" i="1"/>
  <c r="P321" i="1"/>
  <c r="P328" i="1"/>
  <c r="P343" i="1"/>
  <c r="Q409" i="1"/>
  <c r="R409" i="1" s="1"/>
  <c r="S409" i="1" s="1"/>
  <c r="P139" i="1"/>
  <c r="Q347" i="1"/>
  <c r="R347" i="1" s="1"/>
  <c r="Q350" i="1"/>
  <c r="R350" i="1" s="1"/>
  <c r="Q357" i="1"/>
  <c r="R357" i="1" s="1"/>
  <c r="Q375" i="1"/>
  <c r="R375" i="1" s="1"/>
  <c r="Q381" i="1"/>
  <c r="R381" i="1" s="1"/>
  <c r="Q385" i="1"/>
  <c r="R385" i="1" s="1"/>
  <c r="Q389" i="1"/>
  <c r="R389" i="1" s="1"/>
  <c r="Q394" i="1"/>
  <c r="R394" i="1" s="1"/>
  <c r="Q398" i="1"/>
  <c r="R398" i="1" s="1"/>
  <c r="Q402" i="1"/>
  <c r="R402" i="1" s="1"/>
  <c r="Q405" i="1"/>
  <c r="R405" i="1" s="1"/>
  <c r="Q415" i="1"/>
  <c r="R415" i="1" s="1"/>
  <c r="Q420" i="1"/>
  <c r="R420" i="1" s="1"/>
  <c r="R342" i="1"/>
  <c r="S342" i="1" s="1"/>
  <c r="R345" i="1"/>
  <c r="S345" i="1" s="1"/>
  <c r="R348" i="1"/>
  <c r="S348" i="1" s="1"/>
  <c r="R358" i="1"/>
  <c r="S358" i="1" s="1"/>
  <c r="R360" i="1"/>
  <c r="S360" i="1" s="1"/>
  <c r="R363" i="1"/>
  <c r="S363" i="1" s="1"/>
  <c r="R365" i="1"/>
  <c r="S365" i="1" s="1"/>
  <c r="R367" i="1"/>
  <c r="S367" i="1" s="1"/>
  <c r="R369" i="1"/>
  <c r="S369" i="1" s="1"/>
  <c r="R372" i="1"/>
  <c r="S372" i="1" s="1"/>
  <c r="R376" i="1"/>
  <c r="S376" i="1" s="1"/>
  <c r="R378" i="1"/>
  <c r="S378" i="1" s="1"/>
  <c r="R380" i="1"/>
  <c r="S380" i="1" s="1"/>
  <c r="R383" i="1"/>
  <c r="S383" i="1" s="1"/>
  <c r="R387" i="1"/>
  <c r="S387" i="1" s="1"/>
  <c r="R390" i="1"/>
  <c r="S390" i="1" s="1"/>
  <c r="R392" i="1"/>
  <c r="S392" i="1" s="1"/>
  <c r="R395" i="1"/>
  <c r="S395" i="1" s="1"/>
  <c r="R400" i="1"/>
  <c r="S400" i="1" s="1"/>
  <c r="R403" i="1"/>
  <c r="S403" i="1" s="1"/>
  <c r="R406" i="1"/>
  <c r="S406" i="1" s="1"/>
  <c r="R408" i="1"/>
  <c r="S408" i="1" s="1"/>
  <c r="R411" i="1"/>
  <c r="S411" i="1" s="1"/>
  <c r="R413" i="1"/>
  <c r="S413" i="1" s="1"/>
  <c r="R416" i="1"/>
  <c r="S416" i="1" s="1"/>
  <c r="R418" i="1"/>
  <c r="S418" i="1" s="1"/>
  <c r="R421" i="1"/>
  <c r="S421" i="1" s="1"/>
  <c r="R344" i="1"/>
  <c r="S344" i="1" s="1"/>
  <c r="R346" i="1"/>
  <c r="S346" i="1" s="1"/>
  <c r="R349" i="1"/>
  <c r="S349" i="1" s="1"/>
  <c r="R359" i="1"/>
  <c r="S359" i="1" s="1"/>
  <c r="R361" i="1"/>
  <c r="S361" i="1" s="1"/>
  <c r="R364" i="1"/>
  <c r="S364" i="1" s="1"/>
  <c r="R366" i="1"/>
  <c r="S366" i="1" s="1"/>
  <c r="R368" i="1"/>
  <c r="S368" i="1" s="1"/>
  <c r="R371" i="1"/>
  <c r="S371" i="1" s="1"/>
  <c r="R374" i="1"/>
  <c r="S374" i="1" s="1"/>
  <c r="R377" i="1"/>
  <c r="S377" i="1" s="1"/>
  <c r="R379" i="1"/>
  <c r="S379" i="1" s="1"/>
  <c r="R382" i="1"/>
  <c r="S382" i="1" s="1"/>
  <c r="R384" i="1"/>
  <c r="S384" i="1" s="1"/>
  <c r="R388" i="1"/>
  <c r="S388" i="1" s="1"/>
  <c r="R391" i="1"/>
  <c r="S391" i="1" s="1"/>
  <c r="R393" i="1"/>
  <c r="S393" i="1" s="1"/>
  <c r="R397" i="1"/>
  <c r="S397" i="1" s="1"/>
  <c r="R401" i="1"/>
  <c r="S401" i="1" s="1"/>
  <c r="R404" i="1"/>
  <c r="S404" i="1" s="1"/>
  <c r="R407" i="1"/>
  <c r="S407" i="1" s="1"/>
  <c r="R410" i="1"/>
  <c r="S410" i="1" s="1"/>
  <c r="R412" i="1"/>
  <c r="S412" i="1" s="1"/>
  <c r="R414" i="1"/>
  <c r="S414" i="1" s="1"/>
  <c r="R417" i="1"/>
  <c r="S417" i="1" s="1"/>
  <c r="R419" i="1"/>
  <c r="S419" i="1" s="1"/>
  <c r="Q42" i="1"/>
  <c r="Q265" i="1"/>
  <c r="Q60" i="1"/>
  <c r="Q40" i="1"/>
  <c r="Q43" i="1"/>
  <c r="Q59" i="1"/>
  <c r="Q61" i="1"/>
  <c r="Q64" i="1"/>
  <c r="Q39" i="1"/>
  <c r="Q45" i="1"/>
  <c r="Q52" i="1"/>
  <c r="Q63" i="1"/>
  <c r="Q66" i="1"/>
  <c r="Q71" i="1"/>
  <c r="Q76" i="1"/>
  <c r="Q48" i="1"/>
  <c r="Q51" i="1" s="1"/>
  <c r="R51" i="1" s="1"/>
  <c r="Q56" i="1"/>
  <c r="Q58" i="1" s="1"/>
  <c r="R58" i="1" s="1"/>
  <c r="Q70" i="1"/>
  <c r="Q75" i="1"/>
  <c r="Q77" i="1" s="1"/>
  <c r="R77" i="1" s="1"/>
  <c r="Q78" i="1"/>
  <c r="Q83" i="1"/>
  <c r="Q86" i="1"/>
  <c r="Q94" i="1"/>
  <c r="Q96" i="1"/>
  <c r="Q99" i="1"/>
  <c r="Q101" i="1"/>
  <c r="Q104" i="1"/>
  <c r="Q108" i="1"/>
  <c r="Q111" i="1"/>
  <c r="Q115" i="1"/>
  <c r="Q118" i="1"/>
  <c r="Q120" i="1" s="1"/>
  <c r="R120" i="1" s="1"/>
  <c r="Q84" i="1"/>
  <c r="Q89" i="1"/>
  <c r="Q95" i="1"/>
  <c r="Q97" i="1"/>
  <c r="Q100" i="1"/>
  <c r="Q103" i="1"/>
  <c r="Q105" i="1"/>
  <c r="Q110" i="1"/>
  <c r="Q112" i="1" s="1"/>
  <c r="R112" i="1" s="1"/>
  <c r="Q113" i="1"/>
  <c r="Q116" i="1"/>
  <c r="Q123" i="1"/>
  <c r="Q126" i="1"/>
  <c r="Q128" i="1"/>
  <c r="Q131" i="1"/>
  <c r="Q135" i="1"/>
  <c r="Q138" i="1"/>
  <c r="Q142" i="1"/>
  <c r="Q122" i="1"/>
  <c r="Q125" i="1"/>
  <c r="Q127" i="1"/>
  <c r="Q130" i="1"/>
  <c r="Q133" i="1"/>
  <c r="Q136" i="1"/>
  <c r="Q141" i="1"/>
  <c r="Q143" i="1"/>
  <c r="Q148" i="1"/>
  <c r="Q150" i="1"/>
  <c r="Q156" i="1"/>
  <c r="Q159" i="1"/>
  <c r="Q169" i="1"/>
  <c r="Q176" i="1"/>
  <c r="Q178" i="1"/>
  <c r="Q185" i="1"/>
  <c r="Q188" i="1"/>
  <c r="Q191" i="1"/>
  <c r="Q194" i="1"/>
  <c r="Q196" i="1"/>
  <c r="Q199" i="1"/>
  <c r="Q202" i="1"/>
  <c r="Q204" i="1"/>
  <c r="Q206" i="1"/>
  <c r="Q209" i="1"/>
  <c r="Q212" i="1"/>
  <c r="Q219" i="1"/>
  <c r="Q222" i="1"/>
  <c r="Q226" i="1"/>
  <c r="Q228" i="1"/>
  <c r="Q230" i="1"/>
  <c r="Q233" i="1"/>
  <c r="Q236" i="1"/>
  <c r="Q238" i="1" s="1"/>
  <c r="R238" i="1" s="1"/>
  <c r="Q240" i="1"/>
  <c r="Q243" i="1"/>
  <c r="Q247" i="1"/>
  <c r="Q251" i="1"/>
  <c r="Q253" i="1"/>
  <c r="Q256" i="1"/>
  <c r="Q262" i="1"/>
  <c r="Q276" i="1"/>
  <c r="Q278" i="1"/>
  <c r="Q281" i="1"/>
  <c r="Q284" i="1"/>
  <c r="Q287" i="1"/>
  <c r="Q292" i="1"/>
  <c r="Q294" i="1"/>
  <c r="Q296" i="1"/>
  <c r="Q299" i="1"/>
  <c r="Q305" i="1"/>
  <c r="Q307" i="1"/>
  <c r="Q311" i="1"/>
  <c r="Q316" i="1"/>
  <c r="Q319" i="1"/>
  <c r="Q322" i="1"/>
  <c r="Q324" i="1"/>
  <c r="Q326" i="1"/>
  <c r="Q329" i="1"/>
  <c r="Q337" i="1"/>
  <c r="Q340" i="1"/>
  <c r="Q343" i="1" s="1"/>
  <c r="R343" i="1" s="1"/>
  <c r="Q147" i="1"/>
  <c r="Q149" i="1"/>
  <c r="Q155" i="1"/>
  <c r="Q158" i="1"/>
  <c r="Q168" i="1"/>
  <c r="Q170" i="1"/>
  <c r="Q177" i="1"/>
  <c r="Q180" i="1"/>
  <c r="Q187" i="1"/>
  <c r="Q189" i="1"/>
  <c r="Q192" i="1"/>
  <c r="Q195" i="1"/>
  <c r="Q198" i="1"/>
  <c r="Q201" i="1"/>
  <c r="Q203" i="1"/>
  <c r="Q205" i="1"/>
  <c r="Q207" i="1"/>
  <c r="Q210" i="1"/>
  <c r="Q213" i="1"/>
  <c r="Q221" i="1"/>
  <c r="Q223" i="1"/>
  <c r="Q227" i="1"/>
  <c r="Q229" i="1"/>
  <c r="Q232" i="1"/>
  <c r="Q234" i="1"/>
  <c r="Q239" i="1"/>
  <c r="Q242" i="1"/>
  <c r="Q244" i="1"/>
  <c r="Q248" i="1"/>
  <c r="Q252" i="1"/>
  <c r="Q255" i="1"/>
  <c r="Q261" i="1"/>
  <c r="Q264" i="1"/>
  <c r="Q266" i="1"/>
  <c r="Q277" i="1"/>
  <c r="Q280" i="1"/>
  <c r="Q282" i="1"/>
  <c r="Q285" i="1"/>
  <c r="Q288" i="1"/>
  <c r="Q293" i="1"/>
  <c r="Q295" i="1"/>
  <c r="Q298" i="1"/>
  <c r="Q300" i="1"/>
  <c r="Q306" i="1"/>
  <c r="Q310" i="1"/>
  <c r="Q314" i="1"/>
  <c r="Q317" i="1"/>
  <c r="Q320" i="1"/>
  <c r="Q323" i="1"/>
  <c r="Q325" i="1"/>
  <c r="Q327" i="1"/>
  <c r="Q334" i="1"/>
  <c r="Q338" i="1"/>
  <c r="N37" i="1"/>
  <c r="P37" i="1" s="1"/>
  <c r="N34" i="1"/>
  <c r="P34" i="1" s="1"/>
  <c r="N33" i="1"/>
  <c r="P33" i="1" s="1"/>
  <c r="N31" i="1"/>
  <c r="P31" i="1" s="1"/>
  <c r="N30" i="1"/>
  <c r="P30" i="1" s="1"/>
  <c r="N29" i="1"/>
  <c r="P29" i="1" s="1"/>
  <c r="N27" i="1"/>
  <c r="P27" i="1" s="1"/>
  <c r="N26" i="1"/>
  <c r="P26" i="1" s="1"/>
  <c r="N25" i="1"/>
  <c r="P25" i="1" s="1"/>
  <c r="N24" i="1"/>
  <c r="P24" i="1" s="1"/>
  <c r="N23" i="1"/>
  <c r="P23" i="1" s="1"/>
  <c r="N22" i="1"/>
  <c r="P22" i="1" s="1"/>
  <c r="N20" i="1"/>
  <c r="P20" i="1" s="1"/>
  <c r="N19" i="1"/>
  <c r="P19" i="1" s="1"/>
  <c r="N18" i="1"/>
  <c r="P18" i="1" s="1"/>
  <c r="N17" i="1"/>
  <c r="P17" i="1" s="1"/>
  <c r="N15" i="1"/>
  <c r="P15" i="1" s="1"/>
  <c r="N14" i="1"/>
  <c r="P14" i="1" s="1"/>
  <c r="N12" i="1"/>
  <c r="P12" i="1" s="1"/>
  <c r="N11" i="1"/>
  <c r="P11" i="1" s="1"/>
  <c r="N4" i="1"/>
  <c r="P4" i="1" s="1"/>
  <c r="Q279" i="1" l="1"/>
  <c r="R279" i="1" s="1"/>
  <c r="Q286" i="1"/>
  <c r="R286" i="1" s="1"/>
  <c r="Q257" i="1"/>
  <c r="R257" i="1" s="1"/>
  <c r="Q231" i="1"/>
  <c r="R231" i="1" s="1"/>
  <c r="Q200" i="1"/>
  <c r="R200" i="1" s="1"/>
  <c r="Q124" i="1"/>
  <c r="R124" i="1" s="1"/>
  <c r="Q254" i="1"/>
  <c r="R254" i="1" s="1"/>
  <c r="Q241" i="1"/>
  <c r="R241" i="1" s="1"/>
  <c r="Q197" i="1"/>
  <c r="R197" i="1" s="1"/>
  <c r="P32" i="1"/>
  <c r="P38" i="1"/>
  <c r="R309" i="1"/>
  <c r="S309" i="1" s="1"/>
  <c r="P13" i="1"/>
  <c r="P21" i="1"/>
  <c r="P28" i="1"/>
  <c r="Q208" i="1"/>
  <c r="R208" i="1" s="1"/>
  <c r="Q134" i="1"/>
  <c r="R134" i="1" s="1"/>
  <c r="Q69" i="1"/>
  <c r="R69" i="1" s="1"/>
  <c r="Q328" i="1"/>
  <c r="R328" i="1" s="1"/>
  <c r="Q321" i="1"/>
  <c r="R321" i="1" s="1"/>
  <c r="Q315" i="1"/>
  <c r="R315" i="1" s="1"/>
  <c r="Q235" i="1"/>
  <c r="R235" i="1" s="1"/>
  <c r="Q214" i="1"/>
  <c r="R214" i="1" s="1"/>
  <c r="Q193" i="1"/>
  <c r="R193" i="1" s="1"/>
  <c r="Q179" i="1"/>
  <c r="R179" i="1" s="1"/>
  <c r="Q160" i="1"/>
  <c r="R160" i="1" s="1"/>
  <c r="Q144" i="1"/>
  <c r="R144" i="1" s="1"/>
  <c r="Q102" i="1"/>
  <c r="R102" i="1" s="1"/>
  <c r="Q85" i="1"/>
  <c r="R85" i="1" s="1"/>
  <c r="Q44" i="1"/>
  <c r="R44" i="1" s="1"/>
  <c r="Q339" i="1"/>
  <c r="R339" i="1" s="1"/>
  <c r="Q171" i="1"/>
  <c r="R171" i="1" s="1"/>
  <c r="Q151" i="1"/>
  <c r="R151" i="1" s="1"/>
  <c r="Q318" i="1"/>
  <c r="R318" i="1" s="1"/>
  <c r="Q301" i="1"/>
  <c r="R301" i="1" s="1"/>
  <c r="Q249" i="1"/>
  <c r="R249" i="1" s="1"/>
  <c r="Q211" i="1"/>
  <c r="R211" i="1" s="1"/>
  <c r="Q190" i="1"/>
  <c r="R190" i="1" s="1"/>
  <c r="Q129" i="1"/>
  <c r="R129" i="1" s="1"/>
  <c r="Q139" i="1"/>
  <c r="R139" i="1" s="1"/>
  <c r="Q117" i="1"/>
  <c r="R117" i="1" s="1"/>
  <c r="Q98" i="1"/>
  <c r="R98" i="1" s="1"/>
  <c r="Q62" i="1"/>
  <c r="R62" i="1" s="1"/>
  <c r="S347" i="1"/>
  <c r="S420" i="1"/>
  <c r="S415" i="1"/>
  <c r="S402" i="1"/>
  <c r="S389" i="1"/>
  <c r="S357" i="1"/>
  <c r="S370" i="1"/>
  <c r="S362" i="1"/>
  <c r="S405" i="1"/>
  <c r="S398" i="1"/>
  <c r="S394" i="1"/>
  <c r="S385" i="1"/>
  <c r="S381" i="1"/>
  <c r="S375" i="1"/>
  <c r="S350" i="1"/>
  <c r="R338" i="1"/>
  <c r="S338" i="1" s="1"/>
  <c r="R327" i="1"/>
  <c r="S327" i="1" s="1"/>
  <c r="R323" i="1"/>
  <c r="S323" i="1" s="1"/>
  <c r="R317" i="1"/>
  <c r="S317" i="1" s="1"/>
  <c r="R310" i="1"/>
  <c r="S310" i="1" s="1"/>
  <c r="R300" i="1"/>
  <c r="S300" i="1" s="1"/>
  <c r="R295" i="1"/>
  <c r="S295" i="1" s="1"/>
  <c r="R288" i="1"/>
  <c r="S288" i="1" s="1"/>
  <c r="R282" i="1"/>
  <c r="S282" i="1" s="1"/>
  <c r="R277" i="1"/>
  <c r="S277" i="1" s="1"/>
  <c r="R264" i="1"/>
  <c r="S264" i="1" s="1"/>
  <c r="R255" i="1"/>
  <c r="S255" i="1" s="1"/>
  <c r="R248" i="1"/>
  <c r="S248" i="1" s="1"/>
  <c r="R242" i="1"/>
  <c r="S242" i="1" s="1"/>
  <c r="R234" i="1"/>
  <c r="S234" i="1" s="1"/>
  <c r="R229" i="1"/>
  <c r="S229" i="1" s="1"/>
  <c r="R223" i="1"/>
  <c r="S223" i="1" s="1"/>
  <c r="R213" i="1"/>
  <c r="S213" i="1" s="1"/>
  <c r="R207" i="1"/>
  <c r="S207" i="1" s="1"/>
  <c r="R203" i="1"/>
  <c r="S203" i="1" s="1"/>
  <c r="R198" i="1"/>
  <c r="S198" i="1" s="1"/>
  <c r="R192" i="1"/>
  <c r="S192" i="1" s="1"/>
  <c r="R187" i="1"/>
  <c r="S187" i="1" s="1"/>
  <c r="R177" i="1"/>
  <c r="S177" i="1" s="1"/>
  <c r="R168" i="1"/>
  <c r="S168" i="1" s="1"/>
  <c r="R155" i="1"/>
  <c r="S155" i="1" s="1"/>
  <c r="R147" i="1"/>
  <c r="S147" i="1" s="1"/>
  <c r="R337" i="1"/>
  <c r="S337" i="1" s="1"/>
  <c r="R326" i="1"/>
  <c r="S326" i="1" s="1"/>
  <c r="R322" i="1"/>
  <c r="S322" i="1" s="1"/>
  <c r="R316" i="1"/>
  <c r="S316" i="1" s="1"/>
  <c r="R307" i="1"/>
  <c r="S307" i="1" s="1"/>
  <c r="R299" i="1"/>
  <c r="S299" i="1" s="1"/>
  <c r="R294" i="1"/>
  <c r="S294" i="1" s="1"/>
  <c r="R287" i="1"/>
  <c r="S287" i="1" s="1"/>
  <c r="R281" i="1"/>
  <c r="S281" i="1" s="1"/>
  <c r="R276" i="1"/>
  <c r="S276" i="1" s="1"/>
  <c r="R256" i="1"/>
  <c r="S256" i="1" s="1"/>
  <c r="R251" i="1"/>
  <c r="S251" i="1" s="1"/>
  <c r="R243" i="1"/>
  <c r="S243" i="1" s="1"/>
  <c r="R236" i="1"/>
  <c r="S236" i="1" s="1"/>
  <c r="S238" i="1" s="1"/>
  <c r="R230" i="1"/>
  <c r="S230" i="1" s="1"/>
  <c r="R226" i="1"/>
  <c r="S226" i="1" s="1"/>
  <c r="R219" i="1"/>
  <c r="S219" i="1" s="1"/>
  <c r="R209" i="1"/>
  <c r="S209" i="1" s="1"/>
  <c r="R204" i="1"/>
  <c r="S204" i="1" s="1"/>
  <c r="R199" i="1"/>
  <c r="S199" i="1" s="1"/>
  <c r="R194" i="1"/>
  <c r="S194" i="1" s="1"/>
  <c r="R188" i="1"/>
  <c r="S188" i="1" s="1"/>
  <c r="R178" i="1"/>
  <c r="S178" i="1" s="1"/>
  <c r="R159" i="1"/>
  <c r="S159" i="1" s="1"/>
  <c r="R150" i="1"/>
  <c r="S150" i="1" s="1"/>
  <c r="R143" i="1"/>
  <c r="S143" i="1" s="1"/>
  <c r="R136" i="1"/>
  <c r="S136" i="1" s="1"/>
  <c r="R130" i="1"/>
  <c r="S130" i="1" s="1"/>
  <c r="R125" i="1"/>
  <c r="S125" i="1" s="1"/>
  <c r="R142" i="1"/>
  <c r="S142" i="1" s="1"/>
  <c r="R135" i="1"/>
  <c r="S135" i="1" s="1"/>
  <c r="R128" i="1"/>
  <c r="S128" i="1" s="1"/>
  <c r="R123" i="1"/>
  <c r="S123" i="1" s="1"/>
  <c r="R113" i="1"/>
  <c r="S113" i="1" s="1"/>
  <c r="R105" i="1"/>
  <c r="S105" i="1" s="1"/>
  <c r="R100" i="1"/>
  <c r="S100" i="1" s="1"/>
  <c r="R95" i="1"/>
  <c r="S95" i="1" s="1"/>
  <c r="R84" i="1"/>
  <c r="S84" i="1" s="1"/>
  <c r="R115" i="1"/>
  <c r="S115" i="1" s="1"/>
  <c r="R108" i="1"/>
  <c r="S108" i="1" s="1"/>
  <c r="R101" i="1"/>
  <c r="S101" i="1" s="1"/>
  <c r="R96" i="1"/>
  <c r="S96" i="1" s="1"/>
  <c r="R86" i="1"/>
  <c r="R78" i="1"/>
  <c r="S78" i="1" s="1"/>
  <c r="R70" i="1"/>
  <c r="S70" i="1" s="1"/>
  <c r="R48" i="1"/>
  <c r="S48" i="1" s="1"/>
  <c r="S51" i="1" s="1"/>
  <c r="R71" i="1"/>
  <c r="S71" i="1" s="1"/>
  <c r="R63" i="1"/>
  <c r="S63" i="1" s="1"/>
  <c r="R45" i="1"/>
  <c r="S45" i="1" s="1"/>
  <c r="R64" i="1"/>
  <c r="S64" i="1" s="1"/>
  <c r="R59" i="1"/>
  <c r="S59" i="1" s="1"/>
  <c r="R40" i="1"/>
  <c r="S40" i="1" s="1"/>
  <c r="R265" i="1"/>
  <c r="S265" i="1" s="1"/>
  <c r="R334" i="1"/>
  <c r="S334" i="1" s="1"/>
  <c r="R325" i="1"/>
  <c r="S325" i="1" s="1"/>
  <c r="R320" i="1"/>
  <c r="S320" i="1" s="1"/>
  <c r="R314" i="1"/>
  <c r="S314" i="1" s="1"/>
  <c r="R306" i="1"/>
  <c r="S306" i="1" s="1"/>
  <c r="R298" i="1"/>
  <c r="S298" i="1" s="1"/>
  <c r="R293" i="1"/>
  <c r="S293" i="1" s="1"/>
  <c r="R285" i="1"/>
  <c r="S285" i="1" s="1"/>
  <c r="R280" i="1"/>
  <c r="S280" i="1" s="1"/>
  <c r="R266" i="1"/>
  <c r="S266" i="1" s="1"/>
  <c r="R261" i="1"/>
  <c r="S261" i="1" s="1"/>
  <c r="R252" i="1"/>
  <c r="S252" i="1" s="1"/>
  <c r="R244" i="1"/>
  <c r="S244" i="1" s="1"/>
  <c r="R239" i="1"/>
  <c r="S239" i="1" s="1"/>
  <c r="R232" i="1"/>
  <c r="S232" i="1" s="1"/>
  <c r="R227" i="1"/>
  <c r="S227" i="1" s="1"/>
  <c r="R221" i="1"/>
  <c r="S221" i="1" s="1"/>
  <c r="R210" i="1"/>
  <c r="S210" i="1" s="1"/>
  <c r="R205" i="1"/>
  <c r="S205" i="1" s="1"/>
  <c r="R201" i="1"/>
  <c r="S201" i="1" s="1"/>
  <c r="R195" i="1"/>
  <c r="S195" i="1" s="1"/>
  <c r="R189" i="1"/>
  <c r="S189" i="1" s="1"/>
  <c r="R180" i="1"/>
  <c r="S180" i="1" s="1"/>
  <c r="S175" i="1"/>
  <c r="R170" i="1"/>
  <c r="S170" i="1" s="1"/>
  <c r="R158" i="1"/>
  <c r="S158" i="1" s="1"/>
  <c r="R149" i="1"/>
  <c r="S149" i="1" s="1"/>
  <c r="R340" i="1"/>
  <c r="S340" i="1" s="1"/>
  <c r="S343" i="1" s="1"/>
  <c r="R329" i="1"/>
  <c r="S329" i="1" s="1"/>
  <c r="R324" i="1"/>
  <c r="S324" i="1" s="1"/>
  <c r="S328" i="1" s="1"/>
  <c r="R319" i="1"/>
  <c r="S319" i="1" s="1"/>
  <c r="S321" i="1" s="1"/>
  <c r="R311" i="1"/>
  <c r="S311" i="1" s="1"/>
  <c r="R305" i="1"/>
  <c r="S305" i="1" s="1"/>
  <c r="R296" i="1"/>
  <c r="S296" i="1" s="1"/>
  <c r="R292" i="1"/>
  <c r="S292" i="1" s="1"/>
  <c r="R284" i="1"/>
  <c r="S284" i="1" s="1"/>
  <c r="R278" i="1"/>
  <c r="S278" i="1" s="1"/>
  <c r="R262" i="1"/>
  <c r="S262" i="1" s="1"/>
  <c r="R253" i="1"/>
  <c r="S253" i="1" s="1"/>
  <c r="R247" i="1"/>
  <c r="S247" i="1" s="1"/>
  <c r="R240" i="1"/>
  <c r="S240" i="1" s="1"/>
  <c r="R233" i="1"/>
  <c r="S233" i="1" s="1"/>
  <c r="R228" i="1"/>
  <c r="S228" i="1" s="1"/>
  <c r="R222" i="1"/>
  <c r="S222" i="1" s="1"/>
  <c r="R212" i="1"/>
  <c r="S212" i="1" s="1"/>
  <c r="R206" i="1"/>
  <c r="S206" i="1" s="1"/>
  <c r="R202" i="1"/>
  <c r="S202" i="1" s="1"/>
  <c r="R196" i="1"/>
  <c r="S196" i="1" s="1"/>
  <c r="R191" i="1"/>
  <c r="S191" i="1" s="1"/>
  <c r="R185" i="1"/>
  <c r="S185" i="1" s="1"/>
  <c r="R176" i="1"/>
  <c r="S176" i="1" s="1"/>
  <c r="R169" i="1"/>
  <c r="S169" i="1" s="1"/>
  <c r="R156" i="1"/>
  <c r="S156" i="1" s="1"/>
  <c r="R148" i="1"/>
  <c r="S148" i="1" s="1"/>
  <c r="R141" i="1"/>
  <c r="S141" i="1" s="1"/>
  <c r="R133" i="1"/>
  <c r="S133" i="1" s="1"/>
  <c r="R127" i="1"/>
  <c r="S127" i="1" s="1"/>
  <c r="R122" i="1"/>
  <c r="S122" i="1" s="1"/>
  <c r="S124" i="1" s="1"/>
  <c r="R138" i="1"/>
  <c r="S138" i="1" s="1"/>
  <c r="R131" i="1"/>
  <c r="S131" i="1" s="1"/>
  <c r="R126" i="1"/>
  <c r="S126" i="1" s="1"/>
  <c r="R116" i="1"/>
  <c r="S116" i="1" s="1"/>
  <c r="R110" i="1"/>
  <c r="S110" i="1" s="1"/>
  <c r="R103" i="1"/>
  <c r="S103" i="1" s="1"/>
  <c r="R97" i="1"/>
  <c r="S97" i="1" s="1"/>
  <c r="R89" i="1"/>
  <c r="R118" i="1"/>
  <c r="S118" i="1" s="1"/>
  <c r="S120" i="1" s="1"/>
  <c r="R111" i="1"/>
  <c r="S111" i="1" s="1"/>
  <c r="R104" i="1"/>
  <c r="S104" i="1" s="1"/>
  <c r="R99" i="1"/>
  <c r="S99" i="1" s="1"/>
  <c r="R94" i="1"/>
  <c r="S94" i="1" s="1"/>
  <c r="R83" i="1"/>
  <c r="S83" i="1" s="1"/>
  <c r="R75" i="1"/>
  <c r="S75" i="1" s="1"/>
  <c r="R56" i="1"/>
  <c r="S56" i="1" s="1"/>
  <c r="S58" i="1" s="1"/>
  <c r="R76" i="1"/>
  <c r="S76" i="1" s="1"/>
  <c r="R66" i="1"/>
  <c r="S66" i="1" s="1"/>
  <c r="R52" i="1"/>
  <c r="S52" i="1" s="1"/>
  <c r="R39" i="1"/>
  <c r="S39" i="1" s="1"/>
  <c r="R61" i="1"/>
  <c r="S61" i="1" s="1"/>
  <c r="R43" i="1"/>
  <c r="S43" i="1" s="1"/>
  <c r="R60" i="1"/>
  <c r="S60" i="1" s="1"/>
  <c r="R42" i="1"/>
  <c r="S42" i="1" s="1"/>
  <c r="S44" i="1" s="1"/>
  <c r="Q37" i="1"/>
  <c r="Q11" i="1"/>
  <c r="Q14" i="1"/>
  <c r="Q17" i="1"/>
  <c r="Q19" i="1"/>
  <c r="Q22" i="1"/>
  <c r="Q24" i="1"/>
  <c r="Q26" i="1"/>
  <c r="Q29" i="1"/>
  <c r="Q31" i="1"/>
  <c r="Q34" i="1"/>
  <c r="Q38" i="1" s="1"/>
  <c r="R38" i="1" s="1"/>
  <c r="Q4" i="1"/>
  <c r="Q12" i="1"/>
  <c r="Q15" i="1"/>
  <c r="Q18" i="1"/>
  <c r="Q20" i="1"/>
  <c r="Q23" i="1"/>
  <c r="Q25" i="1"/>
  <c r="Q27" i="1"/>
  <c r="Q30" i="1"/>
  <c r="Q33" i="1"/>
  <c r="S339" i="1" l="1"/>
  <c r="S318" i="1"/>
  <c r="S85" i="1"/>
  <c r="S102" i="1"/>
  <c r="S235" i="1"/>
  <c r="Q32" i="1"/>
  <c r="R32" i="1" s="1"/>
  <c r="Q13" i="1"/>
  <c r="Q28" i="1"/>
  <c r="R28" i="1" s="1"/>
  <c r="Q21" i="1"/>
  <c r="R21" i="1" s="1"/>
  <c r="S98" i="1"/>
  <c r="S193" i="1"/>
  <c r="S214" i="1"/>
  <c r="S144" i="1"/>
  <c r="S160" i="1"/>
  <c r="S179" i="1"/>
  <c r="S315" i="1"/>
  <c r="S197" i="1"/>
  <c r="S208" i="1"/>
  <c r="S241" i="1"/>
  <c r="S254" i="1"/>
  <c r="S62" i="1"/>
  <c r="S117" i="1"/>
  <c r="S249" i="1"/>
  <c r="S301" i="1"/>
  <c r="S200" i="1"/>
  <c r="S286" i="1"/>
  <c r="S190" i="1"/>
  <c r="S211" i="1"/>
  <c r="S171" i="1"/>
  <c r="S231" i="1"/>
  <c r="S257" i="1"/>
  <c r="S279" i="1"/>
  <c r="S77" i="1"/>
  <c r="S69" i="1"/>
  <c r="S112" i="1"/>
  <c r="S139" i="1"/>
  <c r="S129" i="1"/>
  <c r="S134" i="1"/>
  <c r="S151" i="1"/>
  <c r="R30" i="1"/>
  <c r="S30" i="1" s="1"/>
  <c r="R25" i="1"/>
  <c r="S25" i="1" s="1"/>
  <c r="R20" i="1"/>
  <c r="S20" i="1" s="1"/>
  <c r="R15" i="1"/>
  <c r="S15" i="1" s="1"/>
  <c r="R12" i="1"/>
  <c r="S12" i="1" s="1"/>
  <c r="R34" i="1"/>
  <c r="S34" i="1" s="1"/>
  <c r="R29" i="1"/>
  <c r="S29" i="1" s="1"/>
  <c r="R24" i="1"/>
  <c r="S24" i="1" s="1"/>
  <c r="R19" i="1"/>
  <c r="S19" i="1" s="1"/>
  <c r="R11" i="1"/>
  <c r="R37" i="1"/>
  <c r="S37" i="1" s="1"/>
  <c r="R33" i="1"/>
  <c r="S33" i="1" s="1"/>
  <c r="R27" i="1"/>
  <c r="S27" i="1" s="1"/>
  <c r="R23" i="1"/>
  <c r="S23" i="1" s="1"/>
  <c r="R18" i="1"/>
  <c r="S18" i="1" s="1"/>
  <c r="R4" i="1"/>
  <c r="R31" i="1"/>
  <c r="S31" i="1" s="1"/>
  <c r="R26" i="1"/>
  <c r="S26" i="1" s="1"/>
  <c r="R22" i="1"/>
  <c r="S22" i="1" s="1"/>
  <c r="R17" i="1"/>
  <c r="S17" i="1" s="1"/>
  <c r="R14" i="1"/>
  <c r="S14" i="1" s="1"/>
  <c r="S11" i="1" l="1"/>
  <c r="R13" i="1"/>
  <c r="S13" i="1"/>
  <c r="S21" i="1"/>
  <c r="S38" i="1"/>
  <c r="S28" i="1"/>
  <c r="S32" i="1"/>
</calcChain>
</file>

<file path=xl/sharedStrings.xml><?xml version="1.0" encoding="utf-8"?>
<sst xmlns="http://schemas.openxmlformats.org/spreadsheetml/2006/main" count="3076" uniqueCount="727">
  <si>
    <t>ชื่อ/สกุล</t>
  </si>
  <si>
    <t>เลขที่บัตรประชาชน</t>
  </si>
  <si>
    <t>ที่อยู่</t>
  </si>
  <si>
    <t>ระวาง</t>
  </si>
  <si>
    <t>เลขที่/แปลงที่</t>
  </si>
  <si>
    <t>สถานที่ตั้งที่ดิน</t>
  </si>
  <si>
    <t>หมายเหตุ</t>
  </si>
  <si>
    <t>จำนวน
เนื้อที่ดิน</t>
  </si>
  <si>
    <t>คำนวณ เป็น ตารางวา</t>
  </si>
  <si>
    <t>ราคาประเมิน ต่อตารางวา (บาท)</t>
  </si>
  <si>
    <t>รวมราคา ประเมินที่ดิน (บาท)</t>
  </si>
  <si>
    <t>อัตราภาษี</t>
  </si>
  <si>
    <t>(บาท)</t>
  </si>
  <si>
    <t>ประเภทที่ดิน</t>
  </si>
  <si>
    <t>ที่</t>
  </si>
  <si>
    <t>ราคาประเมินทุนทรัพย์ของที่ดิน</t>
  </si>
  <si>
    <t>ไร่</t>
  </si>
  <si>
    <t>งาน</t>
  </si>
  <si>
    <t>วา</t>
  </si>
  <si>
    <t>44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</si>
  <si>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</si>
  <si>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</si>
  <si>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</si>
  <si>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</si>
  <si>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</si>
  <si>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</si>
  <si>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</si>
  <si>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</si>
  <si>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</si>
  <si>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</si>
  <si>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</si>
  <si>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</si>
  <si>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</si>
  <si>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</si>
  <si>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</si>
  <si>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</si>
  <si>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</si>
  <si>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</si>
  <si>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</si>
  <si>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</si>
  <si>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</si>
  <si>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</si>
  <si>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</si>
  <si>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</si>
  <si>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</si>
  <si>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</si>
  <si>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</si>
  <si>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</si>
  <si>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</si>
  <si>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</si>
  <si>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</si>
  <si>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</si>
  <si>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</si>
  <si>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</si>
  <si>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</si>
  <si>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</si>
  <si>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</si>
  <si>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</si>
  <si>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</si>
  <si>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</si>
  <si>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</si>
  <si>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</si>
  <si>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</si>
  <si>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</si>
  <si>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</si>
  <si>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</si>
  <si>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</si>
  <si>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</si>
  <si>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</si>
  <si>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</si>
  <si>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</si>
  <si>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</si>
  <si>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</si>
  <si>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</si>
  <si>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</si>
  <si>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</si>
  <si>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</si>
  <si>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</si>
  <si>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</si>
  <si>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</si>
  <si>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</si>
  <si>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</si>
  <si>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</si>
  <si>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</si>
  <si>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</si>
  <si>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</si>
  <si>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</si>
  <si>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</si>
  <si>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</si>
  <si>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</si>
  <si>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</si>
  <si>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</si>
  <si>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</si>
  <si>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</si>
  <si>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</si>
  <si>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</si>
  <si>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</si>
  <si>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</si>
  <si>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</si>
  <si>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</si>
  <si>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</si>
  <si>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</si>
  <si>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</si>
  <si>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</si>
  <si>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</si>
  <si>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</si>
  <si>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</si>
  <si>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</si>
  <si>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</si>
  <si>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</si>
  <si>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</si>
  <si>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</si>
  <si>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</si>
  <si>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</si>
  <si>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</si>
  <si>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</si>
  <si>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</si>
  <si>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</si>
  <si>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</si>
  <si>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</si>
  <si>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</si>
  <si>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</si>
  <si>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</si>
  <si>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</si>
  <si>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</si>
  <si>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</si>
  <si>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</si>
  <si>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</si>
  <si>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</si>
  <si>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</si>
  <si>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</si>
  <si>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</si>
  <si>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</si>
  <si>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</si>
  <si>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</si>
  <si>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</si>
  <si>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</si>
  <si>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</si>
  <si>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</si>
  <si>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</si>
  <si>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</si>
  <si>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</si>
  <si>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</si>
  <si>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</si>
  <si>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</si>
  <si>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</si>
  <si>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</si>
  <si>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</si>
  <si>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</si>
  <si>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</si>
  <si>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</si>
  <si>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</si>
  <si>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</si>
  <si>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</si>
  <si>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</si>
  <si>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</si>
  <si>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นาย</t>
  </si>
  <si>
    <t>กา</t>
  </si>
  <si>
    <t>ตุพิลา</t>
  </si>
  <si>
    <t>ริกำแง</t>
  </si>
  <si>
    <t>ก้าน</t>
  </si>
  <si>
    <t>ทิพย์คำมี</t>
  </si>
  <si>
    <t>กาวน</t>
  </si>
  <si>
    <t>น.ส.</t>
  </si>
  <si>
    <t>กาใส</t>
  </si>
  <si>
    <t>เก่ง</t>
  </si>
  <si>
    <t>นาง</t>
  </si>
  <si>
    <t>เกษแก้ว</t>
  </si>
  <si>
    <t>เกษร</t>
  </si>
  <si>
    <t>เกียม</t>
  </si>
  <si>
    <t>พลตา</t>
  </si>
  <si>
    <t>คอย</t>
  </si>
  <si>
    <t>คาน</t>
  </si>
  <si>
    <t>ควัญ</t>
  </si>
  <si>
    <t>นนสุราช</t>
  </si>
  <si>
    <t>คำกอง</t>
  </si>
  <si>
    <t>คำนาง</t>
  </si>
  <si>
    <t>คำบ่อ</t>
  </si>
  <si>
    <t>เงิน</t>
  </si>
  <si>
    <t>จอมศรี</t>
  </si>
  <si>
    <t>จำปา</t>
  </si>
  <si>
    <t>จำรัส</t>
  </si>
  <si>
    <t>จินดา</t>
  </si>
  <si>
    <t>ภูมิรัง</t>
  </si>
  <si>
    <t>จุไร</t>
  </si>
  <si>
    <t>เฉลียว</t>
  </si>
  <si>
    <t>ไพคำนาม</t>
  </si>
  <si>
    <t>ชวัลนุช</t>
  </si>
  <si>
    <t>ตอง</t>
  </si>
  <si>
    <t>ตาล</t>
  </si>
  <si>
    <t>ถนอม</t>
  </si>
  <si>
    <t>ถวิล</t>
  </si>
  <si>
    <t>ถวิลศักดิ์</t>
  </si>
  <si>
    <t>บุญเรืองจักร</t>
  </si>
  <si>
    <t>ถัน</t>
  </si>
  <si>
    <t>เถิง</t>
  </si>
  <si>
    <t>ทองขัน</t>
  </si>
  <si>
    <t>ทองคำ</t>
  </si>
  <si>
    <t>ทองม้วน</t>
  </si>
  <si>
    <t>ทองหลาง</t>
  </si>
  <si>
    <t>ทักสิน</t>
  </si>
  <si>
    <t>ทัศน์</t>
  </si>
  <si>
    <t>ทาน</t>
  </si>
  <si>
    <t>เทพพร</t>
  </si>
  <si>
    <t>ธง</t>
  </si>
  <si>
    <t>ธนกิจ</t>
  </si>
  <si>
    <t>กระแสโท</t>
  </si>
  <si>
    <t>ธันวา</t>
  </si>
  <si>
    <t>นวนจัน</t>
  </si>
  <si>
    <t>นาท</t>
  </si>
  <si>
    <t>บง</t>
  </si>
  <si>
    <t>บรรณ</t>
  </si>
  <si>
    <t>บันทม</t>
  </si>
  <si>
    <t>บับภา</t>
  </si>
  <si>
    <t>บานเลิง</t>
  </si>
  <si>
    <t>บุญ</t>
  </si>
  <si>
    <t>บุญชู</t>
  </si>
  <si>
    <t>บุญถม</t>
  </si>
  <si>
    <t>บุญทง</t>
  </si>
  <si>
    <t>บุญนำ</t>
  </si>
  <si>
    <t>บุญพร้อม</t>
  </si>
  <si>
    <t>บุญเพ็ง</t>
  </si>
  <si>
    <t>โยธายุทธ</t>
  </si>
  <si>
    <t>บุญเพลิน</t>
  </si>
  <si>
    <t>บุญมาก</t>
  </si>
  <si>
    <t>อุปดิษฐ์</t>
  </si>
  <si>
    <t>บุญมี</t>
  </si>
  <si>
    <t>บุญสวน</t>
  </si>
  <si>
    <t>ผุยลานวงค์</t>
  </si>
  <si>
    <t>บุญสูง</t>
  </si>
  <si>
    <t>บุญทวี</t>
  </si>
  <si>
    <t>เบ็ง</t>
  </si>
  <si>
    <t>ประลินทอง</t>
  </si>
  <si>
    <t>นาคสินธุ์</t>
  </si>
  <si>
    <t>ประสิทธิ์</t>
  </si>
  <si>
    <t>ประเสริฐ</t>
  </si>
  <si>
    <t>ปัญญา</t>
  </si>
  <si>
    <t>พนอม</t>
  </si>
  <si>
    <t>พัน</t>
  </si>
  <si>
    <t>พันมหา</t>
  </si>
  <si>
    <t>พาว</t>
  </si>
  <si>
    <t>พิน</t>
  </si>
  <si>
    <t>พู</t>
  </si>
  <si>
    <t>แพ</t>
  </si>
  <si>
    <t>ไพรัตน์</t>
  </si>
  <si>
    <t>ภูมิ</t>
  </si>
  <si>
    <t>ยัง</t>
  </si>
  <si>
    <t>ยัน</t>
  </si>
  <si>
    <t>ยุทธณา</t>
  </si>
  <si>
    <t>รัตทนง</t>
  </si>
  <si>
    <t>ผลาจันทร์</t>
  </si>
  <si>
    <t>รุ่งเพชร</t>
  </si>
  <si>
    <t>ล้ำ</t>
  </si>
  <si>
    <t>วงศ์เดือน</t>
  </si>
  <si>
    <t>วรจิตร</t>
  </si>
  <si>
    <t>วรรณภา</t>
  </si>
  <si>
    <t>วัง</t>
  </si>
  <si>
    <t>สารกรณ์</t>
  </si>
  <si>
    <t>วันทอง</t>
  </si>
  <si>
    <t>วิทยา</t>
  </si>
  <si>
    <t>วิรัตน์</t>
  </si>
  <si>
    <t>วิลาวรรณ์</t>
  </si>
  <si>
    <t>เวียง</t>
  </si>
  <si>
    <t>แวง</t>
  </si>
  <si>
    <t>สกุลนา</t>
  </si>
  <si>
    <t>สงประสงค์</t>
  </si>
  <si>
    <t>สด</t>
  </si>
  <si>
    <t>สนใจ</t>
  </si>
  <si>
    <t>สนม</t>
  </si>
  <si>
    <t>สนั่น</t>
  </si>
  <si>
    <t>สมบัตร</t>
  </si>
  <si>
    <t>มณีบู่</t>
  </si>
  <si>
    <t>สมภู</t>
  </si>
  <si>
    <t>สมวน</t>
  </si>
  <si>
    <t>สมศักดิ์</t>
  </si>
  <si>
    <t>สมหมาย</t>
  </si>
  <si>
    <t>สมัย</t>
  </si>
  <si>
    <t>สรสิน</t>
  </si>
  <si>
    <t>สร้อย</t>
  </si>
  <si>
    <t>สวัสดิ์</t>
  </si>
  <si>
    <t>สว่าง</t>
  </si>
  <si>
    <t>สันติชัย</t>
  </si>
  <si>
    <t>สาคร</t>
  </si>
  <si>
    <t>สำนาญ</t>
  </si>
  <si>
    <t>บุญโคดม</t>
  </si>
  <si>
    <t>สำลี</t>
  </si>
  <si>
    <t>สิทธิ์</t>
  </si>
  <si>
    <t>อัคพิน</t>
  </si>
  <si>
    <t>สิทธิ์สมัย</t>
  </si>
  <si>
    <t>สี</t>
  </si>
  <si>
    <t>สีทน</t>
  </si>
  <si>
    <t>สีอ่อน</t>
  </si>
  <si>
    <t>สุข</t>
  </si>
  <si>
    <t>สุขสวัสดิ์</t>
  </si>
  <si>
    <t>สุนทร</t>
  </si>
  <si>
    <t>สุเนส</t>
  </si>
  <si>
    <t>เสวย</t>
  </si>
  <si>
    <t>โสภา</t>
  </si>
  <si>
    <t>โสวัด</t>
  </si>
  <si>
    <t>ไสว</t>
  </si>
  <si>
    <t>หนูพร</t>
  </si>
  <si>
    <t>หวานใจ</t>
  </si>
  <si>
    <t>เหลือ</t>
  </si>
  <si>
    <t>แหวน</t>
  </si>
  <si>
    <t>อ่อน</t>
  </si>
  <si>
    <t>อุไทย</t>
  </si>
  <si>
    <t>ฮง</t>
  </si>
  <si>
    <t>สปก.4-01</t>
  </si>
  <si>
    <t>156</t>
  </si>
  <si>
    <t>19/1</t>
  </si>
  <si>
    <t>131/1</t>
  </si>
  <si>
    <t>27/1</t>
  </si>
  <si>
    <t>4/1</t>
  </si>
  <si>
    <t>73/1</t>
  </si>
  <si>
    <t>10/1</t>
  </si>
  <si>
    <t>136/1</t>
  </si>
  <si>
    <t>55/5</t>
  </si>
  <si>
    <t>7/3</t>
  </si>
  <si>
    <t>43/2</t>
  </si>
  <si>
    <t>4/3</t>
  </si>
  <si>
    <t>11/3</t>
  </si>
  <si>
    <t>49/1</t>
  </si>
  <si>
    <t>19/7</t>
  </si>
  <si>
    <t>155/1</t>
  </si>
  <si>
    <t>150/1</t>
  </si>
  <si>
    <t>99/1</t>
  </si>
  <si>
    <t>36/1</t>
  </si>
  <si>
    <t>36/3</t>
  </si>
  <si>
    <t>24/1</t>
  </si>
  <si>
    <t>22/3</t>
  </si>
  <si>
    <t>23/5</t>
  </si>
  <si>
    <t>5/1</t>
  </si>
  <si>
    <t>187</t>
  </si>
  <si>
    <t>18/1</t>
  </si>
  <si>
    <t>148</t>
  </si>
  <si>
    <t>97/1</t>
  </si>
  <si>
    <t>142/1</t>
  </si>
  <si>
    <t>60/1</t>
  </si>
  <si>
    <t>111/1</t>
  </si>
  <si>
    <t>10/2</t>
  </si>
  <si>
    <t>7/1</t>
  </si>
  <si>
    <t>66/4</t>
  </si>
  <si>
    <t>66/2</t>
  </si>
  <si>
    <t>19/6</t>
  </si>
  <si>
    <t>166</t>
  </si>
  <si>
    <t>15/2</t>
  </si>
  <si>
    <t>45/5</t>
  </si>
  <si>
    <t>67/1</t>
  </si>
  <si>
    <t>149</t>
  </si>
  <si>
    <t>44/1</t>
  </si>
  <si>
    <t>36/2</t>
  </si>
  <si>
    <t>171</t>
  </si>
  <si>
    <t>19/5</t>
  </si>
  <si>
    <t>43/1</t>
  </si>
  <si>
    <t>23/2</t>
  </si>
  <si>
    <t>24/3</t>
  </si>
  <si>
    <t>43/3</t>
  </si>
  <si>
    <t>55/6</t>
  </si>
  <si>
    <t>124/1</t>
  </si>
  <si>
    <t>55/2</t>
  </si>
  <si>
    <t>155</t>
  </si>
  <si>
    <t>85/1</t>
  </si>
  <si>
    <t>169</t>
  </si>
  <si>
    <t>103/3</t>
  </si>
  <si>
    <t>141</t>
  </si>
  <si>
    <t>176</t>
  </si>
  <si>
    <t>66/3</t>
  </si>
  <si>
    <t>47/2</t>
  </si>
  <si>
    <t>152</t>
  </si>
  <si>
    <t>91/1</t>
  </si>
  <si>
    <t>18/2</t>
  </si>
  <si>
    <t>175</t>
  </si>
  <si>
    <t>61/1</t>
  </si>
  <si>
    <t>7/2</t>
  </si>
  <si>
    <t>159</t>
  </si>
  <si>
    <t>10/3</t>
  </si>
  <si>
    <t>23/3</t>
  </si>
  <si>
    <t>57/1</t>
  </si>
  <si>
    <t>158</t>
  </si>
  <si>
    <t>142</t>
  </si>
  <si>
    <t>73/2</t>
  </si>
  <si>
    <t>124/2</t>
  </si>
  <si>
    <t>19/8</t>
  </si>
  <si>
    <t>45/3</t>
  </si>
  <si>
    <t>55/11</t>
  </si>
  <si>
    <t>11/1</t>
  </si>
  <si>
    <t>43//1</t>
  </si>
  <si>
    <t>142/2</t>
  </si>
  <si>
    <t>143</t>
  </si>
  <si>
    <t>186</t>
  </si>
  <si>
    <t>144</t>
  </si>
  <si>
    <t>140</t>
  </si>
  <si>
    <t>214</t>
  </si>
  <si>
    <t>218</t>
  </si>
  <si>
    <t>209</t>
  </si>
  <si>
    <t>203</t>
  </si>
  <si>
    <t>147</t>
  </si>
  <si>
    <t>145</t>
  </si>
  <si>
    <t>138</t>
  </si>
  <si>
    <t>185</t>
  </si>
  <si>
    <t>435</t>
  </si>
  <si>
    <t>5743II6892</t>
  </si>
  <si>
    <t>5743II6890</t>
  </si>
  <si>
    <t>1032</t>
  </si>
  <si>
    <t>5743II7092</t>
  </si>
  <si>
    <t>5743III6490</t>
  </si>
  <si>
    <t>3673</t>
  </si>
  <si>
    <t>197</t>
  </si>
  <si>
    <t>190</t>
  </si>
  <si>
    <t>819</t>
  </si>
  <si>
    <t>436</t>
  </si>
  <si>
    <t>820</t>
  </si>
  <si>
    <t>4000</t>
  </si>
  <si>
    <t>3675</t>
  </si>
  <si>
    <t>5743III6692</t>
  </si>
  <si>
    <t>5743II6888</t>
  </si>
  <si>
    <t>5743III6290</t>
  </si>
  <si>
    <t>4080</t>
  </si>
  <si>
    <t>1013</t>
  </si>
  <si>
    <t>3665</t>
  </si>
  <si>
    <t>5743II7094</t>
  </si>
  <si>
    <t>823</t>
  </si>
  <si>
    <t>438</t>
  </si>
  <si>
    <t>5743III6492</t>
  </si>
  <si>
    <t>3674</t>
  </si>
  <si>
    <t>5743III6292</t>
  </si>
  <si>
    <t>813</t>
  </si>
  <si>
    <t>5743III6690</t>
  </si>
  <si>
    <t>440</t>
  </si>
  <si>
    <t>1033</t>
  </si>
  <si>
    <t>334</t>
  </si>
  <si>
    <t>826</t>
  </si>
  <si>
    <t>3664</t>
  </si>
  <si>
    <t>829</t>
  </si>
  <si>
    <t>828</t>
  </si>
  <si>
    <t>434</t>
  </si>
  <si>
    <t>441</t>
  </si>
  <si>
    <t>5743III6090</t>
  </si>
  <si>
    <t>4008</t>
  </si>
  <si>
    <t>1014</t>
  </si>
  <si>
    <t>0</t>
  </si>
  <si>
    <t>3470300152966</t>
  </si>
  <si>
    <t>กุดไห</t>
  </si>
  <si>
    <t>เลิศ</t>
  </si>
  <si>
    <t>3470300154969</t>
  </si>
  <si>
    <t>3470300160063</t>
  </si>
  <si>
    <t>3470300160896</t>
  </si>
  <si>
    <t>3470300147725</t>
  </si>
  <si>
    <t>3470300156678</t>
  </si>
  <si>
    <t>3470300147067</t>
  </si>
  <si>
    <t>3470300145561</t>
  </si>
  <si>
    <t>3470300159529</t>
  </si>
  <si>
    <t>3470300155183</t>
  </si>
  <si>
    <t>3470300146427</t>
  </si>
  <si>
    <t>3-4703-00160-04-7</t>
  </si>
  <si>
    <t>3470300156139</t>
  </si>
  <si>
    <t>3470300153598</t>
  </si>
  <si>
    <t>3470300152974</t>
  </si>
  <si>
    <t>3470300148276</t>
  </si>
  <si>
    <t>3470300145943</t>
  </si>
  <si>
    <t>3470300152460</t>
  </si>
  <si>
    <t>3470300149787</t>
  </si>
  <si>
    <t>3470300158018</t>
  </si>
  <si>
    <t>3470300151668</t>
  </si>
  <si>
    <t>3470700042173</t>
  </si>
  <si>
    <t>3820500212349</t>
  </si>
  <si>
    <t>3470300151960</t>
  </si>
  <si>
    <t>3470700088530</t>
  </si>
  <si>
    <t>3470300151951</t>
  </si>
  <si>
    <t>3470300153601</t>
  </si>
  <si>
    <t>3470300150386</t>
  </si>
  <si>
    <t>3470300155761</t>
  </si>
  <si>
    <t>3470300157623</t>
  </si>
  <si>
    <t>5470390002582</t>
  </si>
  <si>
    <t>3470300145714</t>
  </si>
  <si>
    <t>3470300158913</t>
  </si>
  <si>
    <t>3-4703-00147-64-4</t>
  </si>
  <si>
    <t>3470300148268</t>
  </si>
  <si>
    <t>3470300149396</t>
  </si>
  <si>
    <t>3470300148284</t>
  </si>
  <si>
    <t>3470300145773</t>
  </si>
  <si>
    <t>3470300148021</t>
  </si>
  <si>
    <t>3470300149191</t>
  </si>
  <si>
    <t>3470300159189</t>
  </si>
  <si>
    <t>3470300147547</t>
  </si>
  <si>
    <t>3320300118254</t>
  </si>
  <si>
    <t>3470300160616</t>
  </si>
  <si>
    <t>3470300147687</t>
  </si>
  <si>
    <t>3470300145889</t>
  </si>
  <si>
    <t>3470300153695</t>
  </si>
  <si>
    <t>3470300158646</t>
  </si>
  <si>
    <t>3470300146486</t>
  </si>
  <si>
    <t>3470300105224</t>
  </si>
  <si>
    <t>3470300145994</t>
  </si>
  <si>
    <t>5470300008853</t>
  </si>
  <si>
    <t>3470300154241</t>
  </si>
  <si>
    <t>3470300167301</t>
  </si>
  <si>
    <t>3470300154357</t>
  </si>
  <si>
    <t>3470300164875</t>
  </si>
  <si>
    <t>3470300150378</t>
  </si>
  <si>
    <t>3470300147270</t>
  </si>
  <si>
    <t>3470300155582</t>
  </si>
  <si>
    <t>3461200012993</t>
  </si>
  <si>
    <t>3470300160641</t>
  </si>
  <si>
    <t>3470300158492</t>
  </si>
  <si>
    <t>3470300151137</t>
  </si>
  <si>
    <t>3470300349931</t>
  </si>
  <si>
    <t>3470300159171</t>
  </si>
  <si>
    <t>3470300148063</t>
  </si>
  <si>
    <t>3470300147563</t>
  </si>
  <si>
    <t>3470300108541</t>
  </si>
  <si>
    <t>3470300149582</t>
  </si>
  <si>
    <t>3470300156198</t>
  </si>
  <si>
    <t>3470300156147</t>
  </si>
  <si>
    <t>3470300151005</t>
  </si>
  <si>
    <t>3470300148365</t>
  </si>
  <si>
    <t>3470300150874</t>
  </si>
  <si>
    <t>3470300150882</t>
  </si>
  <si>
    <t>3470300156180</t>
  </si>
  <si>
    <t>3470300150866</t>
  </si>
  <si>
    <t>3470300159031</t>
  </si>
  <si>
    <t>3470300146478</t>
  </si>
  <si>
    <t>3470300159618</t>
  </si>
  <si>
    <t>3461000494081</t>
  </si>
  <si>
    <t>3470300147661</t>
  </si>
  <si>
    <t>3470300159600</t>
  </si>
  <si>
    <t>3470300148128</t>
  </si>
  <si>
    <t>3470300152729</t>
  </si>
  <si>
    <t>3470300150041</t>
  </si>
  <si>
    <t>3470300160276</t>
  </si>
  <si>
    <t>3470300156546</t>
  </si>
  <si>
    <t>3470300156813</t>
  </si>
  <si>
    <t>3470300160608</t>
  </si>
  <si>
    <t>3470300154705</t>
  </si>
  <si>
    <t>3470300151889</t>
  </si>
  <si>
    <t>3470300145854</t>
  </si>
  <si>
    <t>3470300160764</t>
  </si>
  <si>
    <t>3470700085921</t>
  </si>
  <si>
    <t>3470300147482</t>
  </si>
  <si>
    <t>3470300155001</t>
  </si>
  <si>
    <t>3470300157909</t>
  </si>
  <si>
    <t>3470300147288</t>
  </si>
  <si>
    <t>3470300147733</t>
  </si>
  <si>
    <t>3470300145731</t>
  </si>
  <si>
    <t>3470300153822</t>
  </si>
  <si>
    <t>3470300160926</t>
  </si>
  <si>
    <t>3470300146028</t>
  </si>
  <si>
    <t>1470300031631</t>
  </si>
  <si>
    <t>3470300161035</t>
  </si>
  <si>
    <t>3470300146443</t>
  </si>
  <si>
    <t>3470300148420</t>
  </si>
  <si>
    <t>3470300153431</t>
  </si>
  <si>
    <t>3470300161001</t>
  </si>
  <si>
    <t>3470300159201</t>
  </si>
  <si>
    <t>3470300156040</t>
  </si>
  <si>
    <t>3470300160349</t>
  </si>
  <si>
    <t>3470300147695</t>
  </si>
  <si>
    <t>3470300158484</t>
  </si>
  <si>
    <t>3470300155175</t>
  </si>
  <si>
    <t>3470300151081</t>
  </si>
  <si>
    <t>3470300147555</t>
  </si>
  <si>
    <t>3470300151145</t>
  </si>
  <si>
    <t>3470300149604</t>
  </si>
  <si>
    <t>3470300146419</t>
  </si>
  <si>
    <t>3470300148292</t>
  </si>
  <si>
    <t>3470300156171</t>
  </si>
  <si>
    <t>3470300152711</t>
  </si>
  <si>
    <t>3470300154195</t>
  </si>
  <si>
    <t>3470300146605</t>
  </si>
  <si>
    <t>3470300150998</t>
  </si>
  <si>
    <t>3470300149698</t>
  </si>
  <si>
    <t>3470300156155</t>
  </si>
  <si>
    <t>นส3.</t>
  </si>
  <si>
    <t>286</t>
  </si>
  <si>
    <t>นส3ก.</t>
  </si>
  <si>
    <t>คำผัน</t>
  </si>
  <si>
    <t>3-4703-00149-88-4</t>
  </si>
  <si>
    <t>สค1.</t>
  </si>
  <si>
    <t>ชัยณรงค์</t>
  </si>
  <si>
    <t>3- 4703-00149-83-3</t>
  </si>
  <si>
    <t>เทือนใจ</t>
  </si>
  <si>
    <t>3-4703-00160-32-2</t>
  </si>
  <si>
    <t>สค.1</t>
  </si>
  <si>
    <t>ทองใคร</t>
  </si>
  <si>
    <t>3- 4703-00158-92-1</t>
  </si>
  <si>
    <t>00</t>
  </si>
  <si>
    <t>ทองสมัย</t>
  </si>
  <si>
    <t>3- 4703-00160-82-9</t>
  </si>
  <si>
    <t>154</t>
  </si>
  <si>
    <t>ธาตุ</t>
  </si>
  <si>
    <t>3-4703-00154-22-5</t>
  </si>
  <si>
    <t>ลดภาษี 90%</t>
  </si>
  <si>
    <t>ถวน</t>
  </si>
  <si>
    <t>3-4703-00149-13-2</t>
  </si>
  <si>
    <t>บัง</t>
  </si>
  <si>
    <t>3-4703-00151-79-0</t>
  </si>
  <si>
    <t>47/1</t>
  </si>
  <si>
    <t>รัตธวุธ</t>
  </si>
  <si>
    <t>215</t>
  </si>
  <si>
    <t>139</t>
  </si>
  <si>
    <t>146</t>
  </si>
  <si>
    <t>ทันสมัย</t>
  </si>
  <si>
    <t>150</t>
  </si>
  <si>
    <t>นน</t>
  </si>
  <si>
    <t>3- 4703-00148-35-7</t>
  </si>
  <si>
    <t>761</t>
  </si>
  <si>
    <t>ดาบลาอำ</t>
  </si>
  <si>
    <t>3- 4703-00159-31-6</t>
  </si>
  <si>
    <t>ยุวรีย์</t>
  </si>
  <si>
    <t>นส3</t>
  </si>
  <si>
    <t>151</t>
  </si>
  <si>
    <t>อรไทย</t>
  </si>
  <si>
    <t>3-4703-00154-30-4</t>
  </si>
  <si>
    <t>1470300002097</t>
  </si>
  <si>
    <t>3470300160861</t>
  </si>
  <si>
    <t>3470700074920</t>
  </si>
  <si>
    <t>3470300148845</t>
  </si>
  <si>
    <t>3470300154985</t>
  </si>
  <si>
    <t>3470300152681</t>
  </si>
  <si>
    <t>3470300121211</t>
  </si>
  <si>
    <t>3470300153041</t>
  </si>
  <si>
    <t>กาวิน</t>
  </si>
  <si>
    <t>3470300150220</t>
  </si>
  <si>
    <t>5743II6492</t>
  </si>
  <si>
    <t>จัดมะลิวัลย์</t>
  </si>
  <si>
    <t>3470300159715</t>
  </si>
  <si>
    <t>6690</t>
  </si>
  <si>
    <t>อรปรียา</t>
  </si>
  <si>
    <t>6490</t>
  </si>
  <si>
    <t>6492</t>
  </si>
  <si>
    <t>6890</t>
  </si>
  <si>
    <t>6892</t>
  </si>
  <si>
    <t>5743II6692</t>
  </si>
  <si>
    <t>153</t>
  </si>
  <si>
    <t>สมจิตร</t>
  </si>
  <si>
    <t>ยาสาไชย</t>
  </si>
  <si>
    <t>3- 4703-00150-71-6</t>
  </si>
  <si>
    <t>ทองขันธ์</t>
  </si>
  <si>
    <t>3470300150181</t>
  </si>
  <si>
    <t>37/1</t>
  </si>
  <si>
    <t>สค1</t>
  </si>
  <si>
    <t>เคลือ</t>
  </si>
  <si>
    <t>3470300151226</t>
  </si>
  <si>
    <t>ที่ดินนายบัวเรียน ตุพิลา 34703001511293/45</t>
  </si>
  <si>
    <t>3470300159626</t>
  </si>
  <si>
    <t>บุผา</t>
  </si>
  <si>
    <t>157</t>
  </si>
  <si>
    <t>3470300148543</t>
  </si>
  <si>
    <t>II6490</t>
  </si>
  <si>
    <t>55/9</t>
  </si>
  <si>
    <t>ประดิน</t>
  </si>
  <si>
    <t>56/1</t>
  </si>
  <si>
    <t>นค.1</t>
  </si>
  <si>
    <t>นัดทอง</t>
  </si>
  <si>
    <t>3470300160667</t>
  </si>
  <si>
    <t>439</t>
  </si>
  <si>
    <t>นง</t>
  </si>
  <si>
    <t>อุทัย</t>
  </si>
  <si>
    <t>เวิน</t>
  </si>
  <si>
    <t>กุดวงค์แก้ว</t>
  </si>
  <si>
    <t>จุรีรัตน์</t>
  </si>
  <si>
    <t>วัชระพงษ์</t>
  </si>
  <si>
    <t>เมืองแทน</t>
  </si>
  <si>
    <t>แบ่งแปลง</t>
  </si>
  <si>
    <t xml:space="preserve">   ภาษีปี     2564</t>
  </si>
  <si>
    <t>กิตติกุล</t>
  </si>
  <si>
    <t>วิระสิทธิ์</t>
  </si>
  <si>
    <t>แยกออกแล้ว</t>
  </si>
  <si>
    <t>มานพ</t>
  </si>
  <si>
    <t>3470300155019</t>
  </si>
  <si>
    <t>168</t>
  </si>
  <si>
    <t>3470300160101</t>
  </si>
  <si>
    <t>น.ส.สโนน้อย ริกำแง บ.24/1 ม.7</t>
  </si>
  <si>
    <t>ณรงค์</t>
  </si>
  <si>
    <t>3470300153776</t>
  </si>
  <si>
    <t>วิเชียร</t>
  </si>
  <si>
    <t>3470300153059</t>
  </si>
  <si>
    <t>7/4</t>
  </si>
  <si>
    <r>
      <t>ยม</t>
    </r>
    <r>
      <rPr>
        <sz val="11"/>
        <color theme="1"/>
        <rFont val="Angsana New"/>
        <family val="1"/>
      </rPr>
      <t>(เสียชีวิต)</t>
    </r>
  </si>
  <si>
    <t>นายวิเชียร ริกำแง 7/4 ม.7 (แทน)</t>
  </si>
  <si>
    <t>นายวงค์ชัย ทิพย์คำมี 4/4 ม.7 (แทน)</t>
  </si>
  <si>
    <t>เวช</t>
  </si>
  <si>
    <t>3470300146397</t>
  </si>
  <si>
    <t>169/1</t>
  </si>
  <si>
    <t>437</t>
  </si>
  <si>
    <t>บรรทม</t>
  </si>
  <si>
    <t>3470300159138</t>
  </si>
  <si>
    <t>นายเทพพร ริกำแง(แทน)</t>
  </si>
  <si>
    <t>ธนันไชย</t>
  </si>
  <si>
    <t>3470300156911</t>
  </si>
  <si>
    <t>37/2</t>
  </si>
  <si>
    <t>เลิศไตร</t>
  </si>
  <si>
    <t>แก้วบุญใส</t>
  </si>
  <si>
    <t>3 4703 00150 73 4</t>
  </si>
  <si>
    <t>33/1</t>
  </si>
  <si>
    <t>กาเทพ(เสียชีวิต)</t>
  </si>
  <si>
    <t>นายสวัสดิ์ ริกำแง(แทน)</t>
  </si>
  <si>
    <t>จ้าว</t>
  </si>
  <si>
    <t>3470300153482</t>
  </si>
  <si>
    <t>บุญมา</t>
  </si>
  <si>
    <t>รินยอง(ตาย)</t>
  </si>
  <si>
    <t>นายสมศักดิ์ ตุพิลา(แทน) 175 ม.7</t>
  </si>
  <si>
    <t>3470300149841</t>
  </si>
  <si>
    <t>นางถัน นนสุราช(แทน)</t>
  </si>
  <si>
    <t>สีทา(ตาย)</t>
  </si>
  <si>
    <t>แสวง(ตาย)</t>
  </si>
  <si>
    <t>3470300152869</t>
  </si>
  <si>
    <t>55/4</t>
  </si>
  <si>
    <t>นางจรัสศรี ไพคำนาม(แทน)</t>
  </si>
  <si>
    <t>3- 4703-00151-87-1</t>
  </si>
  <si>
    <t>คา(เสียชวิต)</t>
  </si>
  <si>
    <t>นางทองสี มะโนรักษ์(แทน)</t>
  </si>
  <si>
    <t>คำศรีพล</t>
  </si>
  <si>
    <t>3470300149884</t>
  </si>
  <si>
    <t>ทอง</t>
  </si>
  <si>
    <t>19/4</t>
  </si>
  <si>
    <t>160</t>
  </si>
  <si>
    <t>161</t>
  </si>
  <si>
    <t>162</t>
  </si>
  <si>
    <t>163</t>
  </si>
  <si>
    <t>164</t>
  </si>
  <si>
    <t>167</t>
  </si>
  <si>
    <t>170</t>
  </si>
  <si>
    <t>172</t>
  </si>
  <si>
    <t>173</t>
  </si>
  <si>
    <t>174</t>
  </si>
  <si>
    <t>168+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</si>
</sst>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0"/>
  </numFmts>
  <fonts count="3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theme="1"/>
      <name val="Tahoma"/>
      <family val="2"/>
      <scheme val="minor"/>
    </font>
    <font>
      <sz val="16"/>
      <name val="Angsana New"/>
      <family val="1"/>
    </font>
    <font>
      <sz val="16"/>
      <color rgb="FF000000"/>
      <name val="Angsana New"/>
      <family val="1"/>
    </font>
    <font>
      <sz val="16"/>
      <color theme="1"/>
      <name val="Angsana New"/>
      <family val="1"/>
    </font>
    <font>
      <sz val="16"/>
      <color theme="1"/>
      <name val="Tahoma"/>
      <family val="2"/>
      <charset val="222"/>
      <scheme val="minor"/>
    </font>
    <font>
      <sz val="11"/>
      <color theme="1"/>
      <name val="Angsana New"/>
      <family val="1"/>
    </font>
    <font>
      <sz val="16"/>
      <color rgb="FFFF0000"/>
      <name val="Angsana New"/>
      <family val="1"/>
    </font>
    <font>
      <sz val="16"/>
      <color theme="1"/>
      <name val="TH SarabunPSK"/>
      <family val="2"/>
    </font>
    <font>
      <sz val="12"/>
      <color theme="1"/>
      <name val="Angsana New"/>
      <family val="1"/>
    </font>
    <font>
      <sz val="14"/>
      <color theme="1"/>
      <name val="Angsana New"/>
      <family val="1"/>
    </font>
    <font>
      <sz val="14"/>
      <color theme="1"/>
      <name val="TH SarabunPSK"/>
      <family val="2"/>
    </font>
    <font>
      <sz val="14"/>
      <name val="Angsana New"/>
      <family val="1"/>
    </font>
    <font>
      <sz val="14"/>
      <color rgb="FF000000"/>
      <name val="Angsana New"/>
      <family val="1"/>
    </font>
    <font>
      <sz val="14"/>
      <color rgb="FFFF0000"/>
      <name val="Angsana New"/>
      <family val="1"/>
    </font>
    <font>
      <sz val="14"/>
      <color theme="6" tint="-0.249977111117893"/>
      <name val="Angsana New"/>
      <family val="1"/>
    </font>
    <font>
      <sz val="14"/>
      <color theme="1"/>
      <name val="Tahoma"/>
      <family val="2"/>
      <charset val="222"/>
      <scheme val="minor"/>
    </font>
    <font>
      <sz val="14"/>
      <color theme="5"/>
      <name val="Angsana New"/>
      <family val="1"/>
    </font>
    <font>
      <sz val="14"/>
      <color theme="6" tint="-0.499984740745262"/>
      <name val="Angsana New"/>
      <family val="1"/>
    </font>
    <font>
      <sz val="16"/>
      <color theme="5"/>
      <name val="Angsana New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20" fillId="0" borderId="0"/>
  </cellStyleXfs>
  <cellXfs count="270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187" fontId="0" fillId="0" borderId="0" xfId="0" applyNumberFormat="1" applyAlignment="1">
      <alignment horizontal="center"/>
    </xf>
    <xf numFmtId="49" fontId="23" fillId="0" borderId="19" xfId="0" applyNumberFormat="1" applyFont="1" applyBorder="1" applyAlignment="1">
      <alignment horizontal="center" vertical="top" shrinkToFit="1"/>
    </xf>
    <xf numFmtId="49" fontId="23" fillId="0" borderId="27" xfId="0" applyNumberFormat="1" applyFont="1" applyBorder="1" applyAlignment="1">
      <alignment horizontal="left" vertical="top" shrinkToFit="1"/>
    </xf>
    <xf numFmtId="0" fontId="21" fillId="0" borderId="15" xfId="43" applyFont="1" applyBorder="1"/>
    <xf numFmtId="0" fontId="22" fillId="0" borderId="15" xfId="42" applyFont="1" applyFill="1" applyBorder="1" applyAlignment="1">
      <alignment horizontal="center" vertical="center"/>
    </xf>
    <xf numFmtId="187" fontId="22" fillId="0" borderId="15" xfId="42" applyNumberFormat="1" applyFont="1" applyFill="1" applyBorder="1" applyAlignment="1">
      <alignment horizontal="center" vertical="center"/>
    </xf>
    <xf numFmtId="0" fontId="22" fillId="0" borderId="15" xfId="42" applyFont="1" applyFill="1" applyBorder="1" applyAlignment="1">
      <alignment horizontal="left" vertical="center"/>
    </xf>
    <xf numFmtId="3" fontId="22" fillId="0" borderId="15" xfId="42" applyNumberFormat="1" applyFont="1" applyFill="1" applyBorder="1" applyAlignment="1">
      <alignment horizontal="center" vertical="center"/>
    </xf>
    <xf numFmtId="0" fontId="24" fillId="0" borderId="15" xfId="0" applyFont="1" applyBorder="1"/>
    <xf numFmtId="0" fontId="24" fillId="0" borderId="0" xfId="0" applyFont="1"/>
    <xf numFmtId="0" fontId="24" fillId="0" borderId="0" xfId="0" applyFont="1" applyAlignment="1">
      <alignment horizontal="center"/>
    </xf>
    <xf numFmtId="187" fontId="24" fillId="0" borderId="0" xfId="0" applyNumberFormat="1" applyFont="1" applyAlignment="1">
      <alignment horizontal="center"/>
    </xf>
    <xf numFmtId="3" fontId="24" fillId="0" borderId="0" xfId="0" applyNumberFormat="1" applyFont="1"/>
    <xf numFmtId="2" fontId="24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" fontId="22" fillId="33" borderId="15" xfId="42" applyNumberFormat="1" applyFont="1" applyFill="1" applyBorder="1" applyAlignment="1">
      <alignment horizontal="center" vertical="center"/>
    </xf>
    <xf numFmtId="4" fontId="26" fillId="33" borderId="15" xfId="42" applyNumberFormat="1" applyFont="1" applyFill="1" applyBorder="1" applyAlignment="1">
      <alignment horizontal="center" vertical="center"/>
    </xf>
    <xf numFmtId="49" fontId="23" fillId="0" borderId="15" xfId="0" applyNumberFormat="1" applyFont="1" applyBorder="1" applyAlignment="1">
      <alignment horizontal="center" vertical="top" shrinkToFit="1"/>
    </xf>
    <xf numFmtId="1" fontId="24" fillId="0" borderId="0" xfId="0" applyNumberFormat="1" applyFont="1"/>
    <xf numFmtId="1" fontId="0" fillId="0" borderId="0" xfId="0" applyNumberFormat="1"/>
    <xf numFmtId="49" fontId="23" fillId="0" borderId="28" xfId="0" applyNumberFormat="1" applyFont="1" applyBorder="1" applyAlignment="1">
      <alignment horizontal="center" vertical="top" shrinkToFit="1"/>
    </xf>
    <xf numFmtId="0" fontId="23" fillId="0" borderId="0" xfId="0" applyFont="1" applyAlignment="1">
      <alignment horizontal="center" vertical="center"/>
    </xf>
    <xf numFmtId="49" fontId="23" fillId="0" borderId="28" xfId="0" applyNumberFormat="1" applyFont="1" applyBorder="1" applyAlignment="1">
      <alignment horizontal="left" vertical="top" shrinkToFit="1"/>
    </xf>
    <xf numFmtId="49" fontId="27" fillId="0" borderId="15" xfId="0" applyNumberFormat="1" applyFont="1" applyBorder="1" applyAlignment="1">
      <alignment horizontal="center" vertical="center" wrapText="1"/>
    </xf>
    <xf numFmtId="49" fontId="29" fillId="34" borderId="35" xfId="0" applyNumberFormat="1" applyFont="1" applyFill="1" applyBorder="1" applyAlignment="1">
      <alignment horizontal="center" vertical="top" shrinkToFit="1"/>
    </xf>
    <xf numFmtId="49" fontId="29" fillId="34" borderId="36" xfId="0" applyNumberFormat="1" applyFont="1" applyFill="1" applyBorder="1" applyAlignment="1">
      <alignment horizontal="left" vertical="top" shrinkToFit="1"/>
    </xf>
    <xf numFmtId="49" fontId="29" fillId="34" borderId="37" xfId="0" applyNumberFormat="1" applyFont="1" applyFill="1" applyBorder="1" applyAlignment="1">
      <alignment horizontal="center" vertical="center" wrapText="1"/>
    </xf>
    <xf numFmtId="49" fontId="30" fillId="34" borderId="38" xfId="0" applyNumberFormat="1" applyFont="1" applyFill="1" applyBorder="1" applyAlignment="1">
      <alignment horizontal="center" vertical="top" wrapText="1"/>
    </xf>
    <xf numFmtId="0" fontId="31" fillId="34" borderId="37" xfId="43" applyFont="1" applyFill="1" applyBorder="1"/>
    <xf numFmtId="0" fontId="32" fillId="34" borderId="37" xfId="42" applyFont="1" applyFill="1" applyBorder="1" applyAlignment="1">
      <alignment horizontal="center" vertical="center"/>
    </xf>
    <xf numFmtId="1" fontId="29" fillId="34" borderId="37" xfId="0" applyNumberFormat="1" applyFont="1" applyFill="1" applyBorder="1" applyAlignment="1">
      <alignment horizontal="center" vertical="top" shrinkToFit="1"/>
    </xf>
    <xf numFmtId="187" fontId="32" fillId="34" borderId="37" xfId="42" applyNumberFormat="1" applyFont="1" applyFill="1" applyBorder="1" applyAlignment="1">
      <alignment horizontal="center" vertical="center"/>
    </xf>
    <xf numFmtId="49" fontId="29" fillId="34" borderId="37" xfId="0" applyNumberFormat="1" applyFont="1" applyFill="1" applyBorder="1" applyAlignment="1">
      <alignment horizontal="center" vertical="top" shrinkToFit="1"/>
    </xf>
    <xf numFmtId="3" fontId="32" fillId="34" borderId="37" xfId="42" applyNumberFormat="1" applyFont="1" applyFill="1" applyBorder="1" applyAlignment="1">
      <alignment horizontal="center" vertical="center"/>
    </xf>
    <xf numFmtId="2" fontId="32" fillId="34" borderId="37" xfId="42" applyNumberFormat="1" applyFont="1" applyFill="1" applyBorder="1" applyAlignment="1">
      <alignment horizontal="center" vertical="center"/>
    </xf>
    <xf numFmtId="2" fontId="33" fillId="34" borderId="40" xfId="42" applyNumberFormat="1" applyFont="1" applyFill="1" applyBorder="1" applyAlignment="1">
      <alignment horizontal="center" vertical="center"/>
    </xf>
    <xf numFmtId="0" fontId="32" fillId="0" borderId="15" xfId="42" applyFont="1" applyFill="1" applyBorder="1" applyAlignment="1">
      <alignment horizontal="left" vertical="center"/>
    </xf>
    <xf numFmtId="0" fontId="32" fillId="0" borderId="15" xfId="42" applyFont="1" applyFill="1" applyBorder="1" applyAlignment="1">
      <alignment horizontal="center" vertical="center"/>
    </xf>
    <xf numFmtId="3" fontId="32" fillId="33" borderId="15" xfId="42" applyNumberFormat="1" applyFont="1" applyFill="1" applyBorder="1" applyAlignment="1">
      <alignment horizontal="center" vertical="center"/>
    </xf>
    <xf numFmtId="3" fontId="32" fillId="0" borderId="15" xfId="42" applyNumberFormat="1" applyFont="1" applyFill="1" applyBorder="1" applyAlignment="1">
      <alignment horizontal="center" vertical="center"/>
    </xf>
    <xf numFmtId="0" fontId="29" fillId="0" borderId="0" xfId="0" applyFont="1"/>
    <xf numFmtId="49" fontId="29" fillId="0" borderId="41" xfId="0" applyNumberFormat="1" applyFont="1" applyBorder="1" applyAlignment="1">
      <alignment horizontal="center" vertical="top" shrinkToFit="1"/>
    </xf>
    <xf numFmtId="49" fontId="29" fillId="0" borderId="27" xfId="0" applyNumberFormat="1" applyFont="1" applyBorder="1" applyAlignment="1">
      <alignment horizontal="left" vertical="top" shrinkToFit="1"/>
    </xf>
    <xf numFmtId="49" fontId="30" fillId="0" borderId="0" xfId="0" applyNumberFormat="1" applyFont="1" applyBorder="1" applyAlignment="1">
      <alignment horizontal="center" vertical="top" wrapText="1"/>
    </xf>
    <xf numFmtId="0" fontId="31" fillId="0" borderId="15" xfId="43" applyFont="1" applyBorder="1"/>
    <xf numFmtId="1" fontId="29" fillId="0" borderId="15" xfId="0" applyNumberFormat="1" applyFont="1" applyBorder="1" applyAlignment="1">
      <alignment horizontal="center" vertical="top" shrinkToFit="1"/>
    </xf>
    <xf numFmtId="187" fontId="32" fillId="0" borderId="15" xfId="42" applyNumberFormat="1" applyFont="1" applyFill="1" applyBorder="1" applyAlignment="1">
      <alignment horizontal="center" vertical="center"/>
    </xf>
    <xf numFmtId="49" fontId="29" fillId="0" borderId="15" xfId="0" applyNumberFormat="1" applyFont="1" applyBorder="1" applyAlignment="1">
      <alignment horizontal="center" vertical="top" shrinkToFit="1"/>
    </xf>
    <xf numFmtId="2" fontId="32" fillId="33" borderId="15" xfId="42" applyNumberFormat="1" applyFont="1" applyFill="1" applyBorder="1" applyAlignment="1">
      <alignment horizontal="center" vertical="center"/>
    </xf>
    <xf numFmtId="2" fontId="33" fillId="33" borderId="42" xfId="42" applyNumberFormat="1" applyFont="1" applyFill="1" applyBorder="1" applyAlignment="1">
      <alignment horizontal="center" vertical="center"/>
    </xf>
    <xf numFmtId="49" fontId="29" fillId="0" borderId="43" xfId="0" applyNumberFormat="1" applyFont="1" applyBorder="1" applyAlignment="1">
      <alignment horizontal="center" vertical="top" shrinkToFit="1"/>
    </xf>
    <xf numFmtId="49" fontId="29" fillId="0" borderId="44" xfId="0" applyNumberFormat="1" applyFont="1" applyBorder="1" applyAlignment="1">
      <alignment horizontal="left" vertical="top" shrinkToFit="1"/>
    </xf>
    <xf numFmtId="49" fontId="30" fillId="0" borderId="46" xfId="0" applyNumberFormat="1" applyFont="1" applyBorder="1" applyAlignment="1">
      <alignment horizontal="center" vertical="top" wrapText="1"/>
    </xf>
    <xf numFmtId="0" fontId="31" fillId="0" borderId="47" xfId="43" applyFont="1" applyBorder="1"/>
    <xf numFmtId="0" fontId="32" fillId="0" borderId="47" xfId="42" applyFont="1" applyFill="1" applyBorder="1" applyAlignment="1">
      <alignment horizontal="center" vertical="center"/>
    </xf>
    <xf numFmtId="1" fontId="29" fillId="0" borderId="47" xfId="0" applyNumberFormat="1" applyFont="1" applyBorder="1" applyAlignment="1">
      <alignment horizontal="center" vertical="top" shrinkToFit="1"/>
    </xf>
    <xf numFmtId="187" fontId="32" fillId="0" borderId="47" xfId="42" applyNumberFormat="1" applyFont="1" applyFill="1" applyBorder="1" applyAlignment="1">
      <alignment horizontal="center" vertical="center"/>
    </xf>
    <xf numFmtId="49" fontId="29" fillId="0" borderId="47" xfId="0" applyNumberFormat="1" applyFont="1" applyBorder="1" applyAlignment="1">
      <alignment horizontal="center" vertical="top" shrinkToFit="1"/>
    </xf>
    <xf numFmtId="3" fontId="32" fillId="0" borderId="47" xfId="42" applyNumberFormat="1" applyFont="1" applyFill="1" applyBorder="1" applyAlignment="1">
      <alignment horizontal="center" vertical="center"/>
    </xf>
    <xf numFmtId="2" fontId="32" fillId="33" borderId="47" xfId="42" applyNumberFormat="1" applyFont="1" applyFill="1" applyBorder="1" applyAlignment="1">
      <alignment horizontal="center" vertical="center"/>
    </xf>
    <xf numFmtId="2" fontId="33" fillId="33" borderId="48" xfId="42" applyNumberFormat="1" applyFont="1" applyFill="1" applyBorder="1" applyAlignment="1">
      <alignment horizontal="center" vertical="center"/>
    </xf>
    <xf numFmtId="49" fontId="29" fillId="0" borderId="32" xfId="0" applyNumberFormat="1" applyFont="1" applyBorder="1" applyAlignment="1">
      <alignment horizontal="center" vertical="top" shrinkToFit="1"/>
    </xf>
    <xf numFmtId="49" fontId="29" fillId="0" borderId="26" xfId="0" applyNumberFormat="1" applyFont="1" applyBorder="1" applyAlignment="1">
      <alignment horizontal="left" vertical="top" shrinkToFit="1"/>
    </xf>
    <xf numFmtId="1" fontId="32" fillId="0" borderId="22" xfId="0" applyNumberFormat="1" applyFont="1" applyFill="1" applyBorder="1" applyAlignment="1">
      <alignment horizontal="center" vertical="center"/>
    </xf>
    <xf numFmtId="49" fontId="29" fillId="0" borderId="33" xfId="0" applyNumberFormat="1" applyFont="1" applyBorder="1" applyAlignment="1">
      <alignment horizontal="center" vertical="top" shrinkToFit="1"/>
    </xf>
    <xf numFmtId="0" fontId="31" fillId="0" borderId="22" xfId="43" applyFont="1" applyBorder="1"/>
    <xf numFmtId="49" fontId="29" fillId="0" borderId="22" xfId="0" applyNumberFormat="1" applyFont="1" applyBorder="1" applyAlignment="1">
      <alignment horizontal="center" vertical="top" shrinkToFit="1"/>
    </xf>
    <xf numFmtId="0" fontId="32" fillId="0" borderId="22" xfId="42" applyFont="1" applyFill="1" applyBorder="1" applyAlignment="1">
      <alignment horizontal="center" vertical="center"/>
    </xf>
    <xf numFmtId="1" fontId="29" fillId="0" borderId="22" xfId="0" applyNumberFormat="1" applyFont="1" applyBorder="1" applyAlignment="1">
      <alignment horizontal="center" vertical="top" shrinkToFit="1"/>
    </xf>
    <xf numFmtId="187" fontId="32" fillId="0" borderId="22" xfId="42" applyNumberFormat="1" applyFont="1" applyFill="1" applyBorder="1" applyAlignment="1">
      <alignment horizontal="center" vertical="center"/>
    </xf>
    <xf numFmtId="3" fontId="32" fillId="0" borderId="22" xfId="42" applyNumberFormat="1" applyFont="1" applyFill="1" applyBorder="1" applyAlignment="1">
      <alignment horizontal="center" vertical="center"/>
    </xf>
    <xf numFmtId="2" fontId="32" fillId="33" borderId="22" xfId="42" applyNumberFormat="1" applyFont="1" applyFill="1" applyBorder="1" applyAlignment="1">
      <alignment horizontal="center" vertical="center"/>
    </xf>
    <xf numFmtId="2" fontId="33" fillId="33" borderId="22" xfId="42" applyNumberFormat="1" applyFont="1" applyFill="1" applyBorder="1" applyAlignment="1">
      <alignment horizontal="center" vertical="center"/>
    </xf>
    <xf numFmtId="49" fontId="29" fillId="0" borderId="19" xfId="0" applyNumberFormat="1" applyFont="1" applyBorder="1" applyAlignment="1">
      <alignment horizontal="center" vertical="top" shrinkToFit="1"/>
    </xf>
    <xf numFmtId="1" fontId="32" fillId="0" borderId="15" xfId="0" applyNumberFormat="1" applyFont="1" applyFill="1" applyBorder="1" applyAlignment="1">
      <alignment horizontal="center" vertical="center"/>
    </xf>
    <xf numFmtId="49" fontId="29" fillId="0" borderId="28" xfId="0" applyNumberFormat="1" applyFont="1" applyBorder="1" applyAlignment="1">
      <alignment horizontal="center" vertical="top" shrinkToFit="1"/>
    </xf>
    <xf numFmtId="2" fontId="33" fillId="33" borderId="15" xfId="42" applyNumberFormat="1" applyFont="1" applyFill="1" applyBorder="1" applyAlignment="1">
      <alignment horizontal="center" vertical="center"/>
    </xf>
    <xf numFmtId="49" fontId="29" fillId="0" borderId="15" xfId="0" applyNumberFormat="1" applyFont="1" applyBorder="1" applyAlignment="1">
      <alignment horizontal="center" vertical="center" wrapText="1"/>
    </xf>
    <xf numFmtId="1" fontId="32" fillId="0" borderId="15" xfId="42" applyNumberFormat="1" applyFont="1" applyFill="1" applyBorder="1" applyAlignment="1">
      <alignment horizontal="center" vertical="center"/>
    </xf>
    <xf numFmtId="4" fontId="32" fillId="33" borderId="15" xfId="42" applyNumberFormat="1" applyFont="1" applyFill="1" applyBorder="1" applyAlignment="1">
      <alignment horizontal="center" vertical="center"/>
    </xf>
    <xf numFmtId="4" fontId="33" fillId="33" borderId="15" xfId="42" applyNumberFormat="1" applyFont="1" applyFill="1" applyBorder="1" applyAlignment="1">
      <alignment horizontal="center" vertical="center"/>
    </xf>
    <xf numFmtId="0" fontId="29" fillId="0" borderId="15" xfId="0" applyFont="1" applyBorder="1"/>
    <xf numFmtId="0" fontId="29" fillId="0" borderId="15" xfId="0" applyFont="1" applyBorder="1" applyAlignment="1">
      <alignment horizontal="center" vertical="center" wrapText="1"/>
    </xf>
    <xf numFmtId="0" fontId="34" fillId="33" borderId="15" xfId="0" applyFont="1" applyFill="1" applyBorder="1" applyAlignment="1">
      <alignment horizontal="center" vertical="center"/>
    </xf>
    <xf numFmtId="49" fontId="29" fillId="0" borderId="19" xfId="0" applyNumberFormat="1" applyFont="1" applyBorder="1" applyAlignment="1">
      <alignment horizontal="center" shrinkToFit="1"/>
    </xf>
    <xf numFmtId="49" fontId="29" fillId="0" borderId="27" xfId="0" applyNumberFormat="1" applyFont="1" applyBorder="1" applyAlignment="1">
      <alignment horizontal="left" shrinkToFit="1"/>
    </xf>
    <xf numFmtId="49" fontId="29" fillId="0" borderId="28" xfId="0" applyNumberFormat="1" applyFont="1" applyBorder="1" applyAlignment="1">
      <alignment horizontal="center" shrinkToFit="1"/>
    </xf>
    <xf numFmtId="0" fontId="31" fillId="0" borderId="15" xfId="43" applyFont="1" applyBorder="1" applyAlignment="1"/>
    <xf numFmtId="49" fontId="29" fillId="0" borderId="15" xfId="0" applyNumberFormat="1" applyFont="1" applyBorder="1" applyAlignment="1">
      <alignment horizontal="center" shrinkToFit="1"/>
    </xf>
    <xf numFmtId="0" fontId="32" fillId="0" borderId="15" xfId="42" applyFont="1" applyFill="1" applyBorder="1" applyAlignment="1">
      <alignment horizontal="center"/>
    </xf>
    <xf numFmtId="1" fontId="29" fillId="0" borderId="15" xfId="0" applyNumberFormat="1" applyFont="1" applyBorder="1" applyAlignment="1">
      <alignment horizontal="center" shrinkToFit="1"/>
    </xf>
    <xf numFmtId="187" fontId="32" fillId="0" borderId="15" xfId="42" applyNumberFormat="1" applyFont="1" applyFill="1" applyBorder="1" applyAlignment="1">
      <alignment horizontal="center"/>
    </xf>
    <xf numFmtId="0" fontId="32" fillId="0" borderId="15" xfId="42" applyFont="1" applyFill="1" applyBorder="1" applyAlignment="1">
      <alignment horizontal="left"/>
    </xf>
    <xf numFmtId="3" fontId="32" fillId="0" borderId="15" xfId="42" applyNumberFormat="1" applyFont="1" applyFill="1" applyBorder="1" applyAlignment="1">
      <alignment horizontal="center"/>
    </xf>
    <xf numFmtId="2" fontId="32" fillId="33" borderId="15" xfId="42" applyNumberFormat="1" applyFont="1" applyFill="1" applyBorder="1" applyAlignment="1">
      <alignment horizontal="center"/>
    </xf>
    <xf numFmtId="2" fontId="33" fillId="33" borderId="15" xfId="42" applyNumberFormat="1" applyFont="1" applyFill="1" applyBorder="1" applyAlignment="1">
      <alignment horizontal="center"/>
    </xf>
    <xf numFmtId="0" fontId="29" fillId="0" borderId="0" xfId="0" applyFont="1" applyAlignment="1"/>
    <xf numFmtId="49" fontId="29" fillId="0" borderId="20" xfId="0" applyNumberFormat="1" applyFont="1" applyBorder="1" applyAlignment="1">
      <alignment horizontal="center" vertical="top" shrinkToFit="1"/>
    </xf>
    <xf numFmtId="0" fontId="35" fillId="0" borderId="15" xfId="0" applyFont="1" applyBorder="1"/>
    <xf numFmtId="3" fontId="35" fillId="0" borderId="15" xfId="0" applyNumberFormat="1" applyFont="1" applyBorder="1" applyAlignment="1">
      <alignment horizontal="center"/>
    </xf>
    <xf numFmtId="0" fontId="35" fillId="0" borderId="0" xfId="0" applyFont="1"/>
    <xf numFmtId="0" fontId="29" fillId="0" borderId="15" xfId="0" applyFont="1" applyBorder="1" applyAlignment="1">
      <alignment horizontal="center" vertical="center"/>
    </xf>
    <xf numFmtId="0" fontId="36" fillId="33" borderId="15" xfId="0" applyFont="1" applyFill="1" applyBorder="1" applyAlignment="1">
      <alignment horizontal="center" vertical="center"/>
    </xf>
    <xf numFmtId="49" fontId="29" fillId="0" borderId="29" xfId="0" applyNumberFormat="1" applyFont="1" applyBorder="1" applyAlignment="1">
      <alignment horizontal="center" vertical="top" shrinkToFit="1"/>
    </xf>
    <xf numFmtId="49" fontId="29" fillId="0" borderId="31" xfId="0" applyNumberFormat="1" applyFont="1" applyBorder="1" applyAlignment="1">
      <alignment horizontal="left" vertical="top" shrinkToFit="1"/>
    </xf>
    <xf numFmtId="1" fontId="32" fillId="0" borderId="20" xfId="0" applyNumberFormat="1" applyFont="1" applyFill="1" applyBorder="1" applyAlignment="1">
      <alignment horizontal="center" vertical="center"/>
    </xf>
    <xf numFmtId="49" fontId="29" fillId="0" borderId="30" xfId="0" applyNumberFormat="1" applyFont="1" applyBorder="1" applyAlignment="1">
      <alignment horizontal="center" vertical="top" shrinkToFit="1"/>
    </xf>
    <xf numFmtId="0" fontId="31" fillId="0" borderId="20" xfId="43" applyFont="1" applyBorder="1"/>
    <xf numFmtId="0" fontId="32" fillId="0" borderId="20" xfId="42" applyFont="1" applyFill="1" applyBorder="1" applyAlignment="1">
      <alignment horizontal="center" vertical="center"/>
    </xf>
    <xf numFmtId="1" fontId="29" fillId="0" borderId="20" xfId="0" applyNumberFormat="1" applyFont="1" applyBorder="1" applyAlignment="1">
      <alignment horizontal="center" vertical="top" shrinkToFit="1"/>
    </xf>
    <xf numFmtId="187" fontId="32" fillId="0" borderId="20" xfId="42" applyNumberFormat="1" applyFont="1" applyFill="1" applyBorder="1" applyAlignment="1">
      <alignment horizontal="center" vertical="center"/>
    </xf>
    <xf numFmtId="0" fontId="32" fillId="0" borderId="20" xfId="42" applyFont="1" applyFill="1" applyBorder="1" applyAlignment="1">
      <alignment horizontal="left" vertical="center"/>
    </xf>
    <xf numFmtId="3" fontId="32" fillId="0" borderId="20" xfId="42" applyNumberFormat="1" applyFont="1" applyFill="1" applyBorder="1" applyAlignment="1">
      <alignment horizontal="center" vertical="center"/>
    </xf>
    <xf numFmtId="2" fontId="32" fillId="33" borderId="20" xfId="42" applyNumberFormat="1" applyFont="1" applyFill="1" applyBorder="1" applyAlignment="1">
      <alignment horizontal="center" vertical="center"/>
    </xf>
    <xf numFmtId="2" fontId="33" fillId="33" borderId="20" xfId="42" applyNumberFormat="1" applyFont="1" applyFill="1" applyBorder="1" applyAlignment="1">
      <alignment horizontal="center" vertical="center"/>
    </xf>
    <xf numFmtId="49" fontId="29" fillId="34" borderId="49" xfId="0" applyNumberFormat="1" applyFont="1" applyFill="1" applyBorder="1" applyAlignment="1">
      <alignment horizontal="center" vertical="top" shrinkToFit="1"/>
    </xf>
    <xf numFmtId="49" fontId="29" fillId="0" borderId="50" xfId="0" applyNumberFormat="1" applyFont="1" applyBorder="1" applyAlignment="1">
      <alignment horizontal="center" vertical="top" shrinkToFit="1"/>
    </xf>
    <xf numFmtId="0" fontId="32" fillId="34" borderId="39" xfId="42" applyFont="1" applyFill="1" applyBorder="1" applyAlignment="1">
      <alignment horizontal="center" vertical="center"/>
    </xf>
    <xf numFmtId="1" fontId="29" fillId="34" borderId="39" xfId="0" applyNumberFormat="1" applyFont="1" applyFill="1" applyBorder="1" applyAlignment="1">
      <alignment horizontal="center" vertical="top" shrinkToFit="1"/>
    </xf>
    <xf numFmtId="187" fontId="32" fillId="34" borderId="39" xfId="42" applyNumberFormat="1" applyFont="1" applyFill="1" applyBorder="1" applyAlignment="1">
      <alignment horizontal="center" vertical="center"/>
    </xf>
    <xf numFmtId="49" fontId="29" fillId="34" borderId="39" xfId="0" applyNumberFormat="1" applyFont="1" applyFill="1" applyBorder="1" applyAlignment="1">
      <alignment horizontal="center" vertical="top" shrinkToFit="1"/>
    </xf>
    <xf numFmtId="3" fontId="32" fillId="34" borderId="39" xfId="42" applyNumberFormat="1" applyFont="1" applyFill="1" applyBorder="1" applyAlignment="1">
      <alignment horizontal="center" vertical="center"/>
    </xf>
    <xf numFmtId="2" fontId="32" fillId="34" borderId="39" xfId="42" applyNumberFormat="1" applyFont="1" applyFill="1" applyBorder="1" applyAlignment="1">
      <alignment horizontal="center" vertical="center"/>
    </xf>
    <xf numFmtId="2" fontId="33" fillId="34" borderId="54" xfId="42" applyNumberFormat="1" applyFont="1" applyFill="1" applyBorder="1" applyAlignment="1">
      <alignment horizontal="center" vertical="center"/>
    </xf>
    <xf numFmtId="49" fontId="29" fillId="0" borderId="51" xfId="0" applyNumberFormat="1" applyFont="1" applyBorder="1" applyAlignment="1">
      <alignment horizontal="center" vertical="top" shrinkToFit="1"/>
    </xf>
    <xf numFmtId="0" fontId="32" fillId="33" borderId="15" xfId="42" applyFont="1" applyFill="1" applyBorder="1" applyAlignment="1">
      <alignment horizontal="center" vertical="center"/>
    </xf>
    <xf numFmtId="1" fontId="29" fillId="33" borderId="15" xfId="0" applyNumberFormat="1" applyFont="1" applyFill="1" applyBorder="1" applyAlignment="1">
      <alignment horizontal="center" vertical="top" shrinkToFit="1"/>
    </xf>
    <xf numFmtId="187" fontId="32" fillId="33" borderId="15" xfId="42" applyNumberFormat="1" applyFont="1" applyFill="1" applyBorder="1" applyAlignment="1">
      <alignment horizontal="center" vertical="center"/>
    </xf>
    <xf numFmtId="0" fontId="32" fillId="33" borderId="15" xfId="42" applyFont="1" applyFill="1" applyBorder="1" applyAlignment="1">
      <alignment horizontal="left" vertical="center"/>
    </xf>
    <xf numFmtId="49" fontId="29" fillId="33" borderId="15" xfId="0" applyNumberFormat="1" applyFont="1" applyFill="1" applyBorder="1" applyAlignment="1">
      <alignment horizontal="center" vertical="top" shrinkToFit="1"/>
    </xf>
    <xf numFmtId="49" fontId="29" fillId="0" borderId="52" xfId="0" applyNumberFormat="1" applyFont="1" applyBorder="1" applyAlignment="1">
      <alignment horizontal="center" vertical="top" shrinkToFit="1"/>
    </xf>
    <xf numFmtId="49" fontId="29" fillId="0" borderId="46" xfId="0" applyNumberFormat="1" applyFont="1" applyBorder="1" applyAlignment="1">
      <alignment horizontal="left" vertical="top" shrinkToFit="1"/>
    </xf>
    <xf numFmtId="49" fontId="29" fillId="0" borderId="53" xfId="0" applyNumberFormat="1" applyFont="1" applyBorder="1" applyAlignment="1">
      <alignment horizontal="center" vertical="top" shrinkToFit="1"/>
    </xf>
    <xf numFmtId="0" fontId="32" fillId="33" borderId="47" xfId="42" applyFont="1" applyFill="1" applyBorder="1" applyAlignment="1">
      <alignment horizontal="center" vertical="center"/>
    </xf>
    <xf numFmtId="1" fontId="29" fillId="33" borderId="47" xfId="0" applyNumberFormat="1" applyFont="1" applyFill="1" applyBorder="1" applyAlignment="1">
      <alignment horizontal="center" vertical="top" shrinkToFit="1"/>
    </xf>
    <xf numFmtId="187" fontId="32" fillId="33" borderId="47" xfId="42" applyNumberFormat="1" applyFont="1" applyFill="1" applyBorder="1" applyAlignment="1">
      <alignment horizontal="center" vertical="center"/>
    </xf>
    <xf numFmtId="49" fontId="29" fillId="33" borderId="47" xfId="0" applyNumberFormat="1" applyFont="1" applyFill="1" applyBorder="1" applyAlignment="1">
      <alignment horizontal="center" vertical="top" shrinkToFit="1"/>
    </xf>
    <xf numFmtId="3" fontId="32" fillId="33" borderId="47" xfId="42" applyNumberFormat="1" applyFont="1" applyFill="1" applyBorder="1" applyAlignment="1">
      <alignment horizontal="center" vertical="center"/>
    </xf>
    <xf numFmtId="0" fontId="29" fillId="33" borderId="15" xfId="0" applyFont="1" applyFill="1" applyBorder="1" applyAlignment="1">
      <alignment horizontal="center" vertical="center"/>
    </xf>
    <xf numFmtId="49" fontId="29" fillId="0" borderId="28" xfId="0" applyNumberFormat="1" applyFont="1" applyBorder="1" applyAlignment="1">
      <alignment horizontal="left" vertical="top" shrinkToFit="1"/>
    </xf>
    <xf numFmtId="49" fontId="30" fillId="0" borderId="15" xfId="0" applyNumberFormat="1" applyFont="1" applyBorder="1" applyAlignment="1">
      <alignment horizontal="center" vertical="center" wrapText="1"/>
    </xf>
    <xf numFmtId="0" fontId="33" fillId="33" borderId="15" xfId="0" applyFont="1" applyFill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49" fontId="30" fillId="0" borderId="15" xfId="0" applyNumberFormat="1" applyFont="1" applyBorder="1" applyAlignment="1">
      <alignment horizontal="center" vertical="top" wrapText="1"/>
    </xf>
    <xf numFmtId="0" fontId="36" fillId="33" borderId="15" xfId="43" applyFont="1" applyFill="1" applyBorder="1" applyAlignment="1">
      <alignment horizontal="center"/>
    </xf>
    <xf numFmtId="49" fontId="29" fillId="0" borderId="19" xfId="0" applyNumberFormat="1" applyFont="1" applyBorder="1" applyAlignment="1">
      <alignment vertical="top" shrinkToFit="1"/>
    </xf>
    <xf numFmtId="49" fontId="29" fillId="0" borderId="27" xfId="0" applyNumberFormat="1" applyFont="1" applyBorder="1" applyAlignment="1">
      <alignment vertical="top" shrinkToFit="1"/>
    </xf>
    <xf numFmtId="49" fontId="29" fillId="0" borderId="28" xfId="0" applyNumberFormat="1" applyFont="1" applyBorder="1" applyAlignment="1">
      <alignment vertical="top" shrinkToFit="1"/>
    </xf>
    <xf numFmtId="0" fontId="29" fillId="33" borderId="27" xfId="43" applyFont="1" applyFill="1" applyBorder="1" applyAlignment="1">
      <alignment horizontal="left"/>
    </xf>
    <xf numFmtId="0" fontId="34" fillId="33" borderId="15" xfId="43" applyFont="1" applyFill="1" applyBorder="1" applyAlignment="1">
      <alignment horizontal="center"/>
    </xf>
    <xf numFmtId="1" fontId="36" fillId="33" borderId="15" xfId="43" applyNumberFormat="1" applyFont="1" applyFill="1" applyBorder="1" applyAlignment="1">
      <alignment horizontal="center"/>
    </xf>
    <xf numFmtId="0" fontId="36" fillId="33" borderId="15" xfId="43" applyFont="1" applyFill="1" applyBorder="1"/>
    <xf numFmtId="0" fontId="29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1" fontId="35" fillId="0" borderId="0" xfId="0" applyNumberFormat="1" applyFont="1"/>
    <xf numFmtId="187" fontId="35" fillId="0" borderId="0" xfId="0" applyNumberFormat="1" applyFont="1" applyAlignment="1">
      <alignment horizontal="center"/>
    </xf>
    <xf numFmtId="3" fontId="35" fillId="0" borderId="0" xfId="0" applyNumberFormat="1" applyFont="1"/>
    <xf numFmtId="2" fontId="35" fillId="0" borderId="0" xfId="0" applyNumberFormat="1" applyFont="1" applyAlignment="1">
      <alignment horizontal="center" vertical="center"/>
    </xf>
    <xf numFmtId="0" fontId="24" fillId="0" borderId="15" xfId="0" applyFont="1" applyBorder="1" applyAlignment="1">
      <alignment vertical="center"/>
    </xf>
    <xf numFmtId="0" fontId="35" fillId="0" borderId="15" xfId="0" applyFont="1" applyBorder="1" applyAlignment="1">
      <alignment vertical="center"/>
    </xf>
    <xf numFmtId="49" fontId="23" fillId="0" borderId="28" xfId="0" applyNumberFormat="1" applyFont="1" applyBorder="1" applyAlignment="1">
      <alignment horizontal="center" vertical="top" shrinkToFit="1"/>
    </xf>
    <xf numFmtId="49" fontId="29" fillId="0" borderId="19" xfId="0" applyNumberFormat="1" applyFont="1" applyBorder="1" applyAlignment="1">
      <alignment horizontal="center" vertical="top" shrinkToFit="1"/>
    </xf>
    <xf numFmtId="49" fontId="29" fillId="0" borderId="28" xfId="0" applyNumberFormat="1" applyFont="1" applyBorder="1" applyAlignment="1">
      <alignment horizontal="center" vertical="top" shrinkToFit="1"/>
    </xf>
    <xf numFmtId="49" fontId="29" fillId="0" borderId="19" xfId="0" applyNumberFormat="1" applyFont="1" applyBorder="1" applyAlignment="1">
      <alignment horizontal="center" vertical="top" shrinkToFit="1"/>
    </xf>
    <xf numFmtId="49" fontId="29" fillId="0" borderId="28" xfId="0" applyNumberFormat="1" applyFont="1" applyBorder="1" applyAlignment="1">
      <alignment horizontal="center" vertical="top" shrinkToFit="1"/>
    </xf>
    <xf numFmtId="49" fontId="23" fillId="0" borderId="28" xfId="0" applyNumberFormat="1" applyFont="1" applyBorder="1" applyAlignment="1">
      <alignment horizontal="center" vertical="top" shrinkToFit="1"/>
    </xf>
    <xf numFmtId="2" fontId="33" fillId="35" borderId="15" xfId="42" applyNumberFormat="1" applyFont="1" applyFill="1" applyBorder="1" applyAlignment="1">
      <alignment horizontal="center" vertical="center"/>
    </xf>
    <xf numFmtId="49" fontId="29" fillId="0" borderId="19" xfId="0" applyNumberFormat="1" applyFont="1" applyBorder="1" applyAlignment="1">
      <alignment horizontal="center" vertical="top" shrinkToFit="1"/>
    </xf>
    <xf numFmtId="49" fontId="29" fillId="0" borderId="28" xfId="0" applyNumberFormat="1" applyFont="1" applyBorder="1" applyAlignment="1">
      <alignment horizontal="center" vertical="top" shrinkToFit="1"/>
    </xf>
    <xf numFmtId="49" fontId="23" fillId="0" borderId="28" xfId="0" applyNumberFormat="1" applyFont="1" applyBorder="1" applyAlignment="1">
      <alignment horizontal="center" vertical="top" shrinkToFit="1"/>
    </xf>
    <xf numFmtId="49" fontId="23" fillId="0" borderId="19" xfId="0" applyNumberFormat="1" applyFont="1" applyBorder="1" applyAlignment="1">
      <alignment horizontal="center" vertical="top" shrinkToFit="1"/>
    </xf>
    <xf numFmtId="0" fontId="38" fillId="33" borderId="15" xfId="43" applyFont="1" applyFill="1" applyBorder="1" applyAlignment="1">
      <alignment horizontal="center"/>
    </xf>
    <xf numFmtId="1" fontId="23" fillId="0" borderId="15" xfId="0" applyNumberFormat="1" applyFont="1" applyBorder="1" applyAlignment="1">
      <alignment horizontal="center" vertical="top" shrinkToFit="1"/>
    </xf>
    <xf numFmtId="2" fontId="22" fillId="33" borderId="15" xfId="42" applyNumberFormat="1" applyFont="1" applyFill="1" applyBorder="1" applyAlignment="1">
      <alignment horizontal="center" vertical="center"/>
    </xf>
    <xf numFmtId="2" fontId="26" fillId="33" borderId="15" xfId="42" applyNumberFormat="1" applyFont="1" applyFill="1" applyBorder="1" applyAlignment="1">
      <alignment horizontal="center" vertical="center"/>
    </xf>
    <xf numFmtId="0" fontId="24" fillId="0" borderId="0" xfId="0" applyFont="1" applyBorder="1"/>
    <xf numFmtId="49" fontId="29" fillId="0" borderId="19" xfId="0" applyNumberFormat="1" applyFont="1" applyBorder="1" applyAlignment="1">
      <alignment horizontal="center" vertical="top" shrinkToFit="1"/>
    </xf>
    <xf numFmtId="49" fontId="29" fillId="0" borderId="28" xfId="0" applyNumberFormat="1" applyFont="1" applyBorder="1" applyAlignment="1">
      <alignment horizontal="center" vertical="top" shrinkToFit="1"/>
    </xf>
    <xf numFmtId="0" fontId="35" fillId="35" borderId="0" xfId="0" applyFont="1" applyFill="1"/>
    <xf numFmtId="49" fontId="29" fillId="33" borderId="19" xfId="0" applyNumberFormat="1" applyFont="1" applyFill="1" applyBorder="1" applyAlignment="1">
      <alignment horizontal="center" vertical="top" shrinkToFit="1"/>
    </xf>
    <xf numFmtId="49" fontId="29" fillId="33" borderId="27" xfId="0" applyNumberFormat="1" applyFont="1" applyFill="1" applyBorder="1" applyAlignment="1">
      <alignment horizontal="left" vertical="top" shrinkToFit="1"/>
    </xf>
    <xf numFmtId="49" fontId="29" fillId="33" borderId="28" xfId="0" applyNumberFormat="1" applyFont="1" applyFill="1" applyBorder="1" applyAlignment="1">
      <alignment horizontal="left" vertical="top" shrinkToFit="1"/>
    </xf>
    <xf numFmtId="49" fontId="30" fillId="33" borderId="15" xfId="0" applyNumberFormat="1" applyFont="1" applyFill="1" applyBorder="1" applyAlignment="1">
      <alignment horizontal="center" vertical="center" wrapText="1"/>
    </xf>
    <xf numFmtId="49" fontId="29" fillId="33" borderId="28" xfId="0" applyNumberFormat="1" applyFont="1" applyFill="1" applyBorder="1" applyAlignment="1">
      <alignment horizontal="center" vertical="top" shrinkToFit="1"/>
    </xf>
    <xf numFmtId="0" fontId="31" fillId="33" borderId="15" xfId="43" applyFont="1" applyFill="1" applyBorder="1"/>
    <xf numFmtId="0" fontId="35" fillId="33" borderId="15" xfId="0" applyFont="1" applyFill="1" applyBorder="1"/>
    <xf numFmtId="0" fontId="35" fillId="33" borderId="0" xfId="0" applyFont="1" applyFill="1"/>
    <xf numFmtId="49" fontId="29" fillId="33" borderId="20" xfId="0" applyNumberFormat="1" applyFont="1" applyFill="1" applyBorder="1" applyAlignment="1">
      <alignment horizontal="center" vertical="top" shrinkToFit="1"/>
    </xf>
    <xf numFmtId="49" fontId="29" fillId="33" borderId="21" xfId="0" applyNumberFormat="1" applyFont="1" applyFill="1" applyBorder="1" applyAlignment="1">
      <alignment horizontal="center" vertical="top" shrinkToFit="1"/>
    </xf>
    <xf numFmtId="49" fontId="29" fillId="33" borderId="22" xfId="0" applyNumberFormat="1" applyFont="1" applyFill="1" applyBorder="1" applyAlignment="1">
      <alignment horizontal="center" vertical="top" shrinkToFit="1"/>
    </xf>
    <xf numFmtId="49" fontId="29" fillId="33" borderId="15" xfId="0" applyNumberFormat="1" applyFont="1" applyFill="1" applyBorder="1" applyAlignment="1">
      <alignment horizontal="center" vertical="center" shrinkToFit="1"/>
    </xf>
    <xf numFmtId="0" fontId="24" fillId="33" borderId="0" xfId="0" applyFont="1" applyFill="1"/>
    <xf numFmtId="0" fontId="0" fillId="33" borderId="0" xfId="0" applyFill="1"/>
    <xf numFmtId="2" fontId="32" fillId="34" borderId="22" xfId="42" applyNumberFormat="1" applyFont="1" applyFill="1" applyBorder="1" applyAlignment="1">
      <alignment horizontal="center" vertical="center"/>
    </xf>
    <xf numFmtId="2" fontId="33" fillId="34" borderId="56" xfId="42" applyNumberFormat="1" applyFont="1" applyFill="1" applyBorder="1" applyAlignment="1">
      <alignment horizontal="center" vertical="center"/>
    </xf>
    <xf numFmtId="49" fontId="28" fillId="0" borderId="19" xfId="0" applyNumberFormat="1" applyFont="1" applyBorder="1" applyAlignment="1">
      <alignment horizontal="center" vertical="top" shrinkToFit="1"/>
    </xf>
    <xf numFmtId="49" fontId="28" fillId="0" borderId="27" xfId="0" applyNumberFormat="1" applyFont="1" applyBorder="1" applyAlignment="1">
      <alignment horizontal="center" vertical="top" shrinkToFit="1"/>
    </xf>
    <xf numFmtId="49" fontId="28" fillId="0" borderId="28" xfId="0" applyNumberFormat="1" applyFont="1" applyBorder="1" applyAlignment="1">
      <alignment horizontal="center" vertical="top" shrinkToFit="1"/>
    </xf>
    <xf numFmtId="49" fontId="29" fillId="33" borderId="20" xfId="0" applyNumberFormat="1" applyFont="1" applyFill="1" applyBorder="1" applyAlignment="1">
      <alignment horizontal="center" vertical="top" shrinkToFit="1"/>
    </xf>
    <xf numFmtId="49" fontId="29" fillId="33" borderId="21" xfId="0" applyNumberFormat="1" applyFont="1" applyFill="1" applyBorder="1" applyAlignment="1">
      <alignment horizontal="center" vertical="top" shrinkToFit="1"/>
    </xf>
    <xf numFmtId="49" fontId="29" fillId="33" borderId="22" xfId="0" applyNumberFormat="1" applyFont="1" applyFill="1" applyBorder="1" applyAlignment="1">
      <alignment horizontal="center" vertical="top" shrinkToFit="1"/>
    </xf>
    <xf numFmtId="49" fontId="29" fillId="0" borderId="20" xfId="0" applyNumberFormat="1" applyFont="1" applyBorder="1" applyAlignment="1">
      <alignment horizontal="center" vertical="center" wrapText="1"/>
    </xf>
    <xf numFmtId="49" fontId="29" fillId="0" borderId="45" xfId="0" applyNumberFormat="1" applyFont="1" applyBorder="1" applyAlignment="1">
      <alignment horizontal="center" vertical="center" wrapText="1"/>
    </xf>
    <xf numFmtId="49" fontId="23" fillId="0" borderId="19" xfId="0" applyNumberFormat="1" applyFont="1" applyBorder="1" applyAlignment="1">
      <alignment horizontal="center" vertical="top" shrinkToFit="1"/>
    </xf>
    <xf numFmtId="49" fontId="23" fillId="0" borderId="27" xfId="0" applyNumberFormat="1" applyFont="1" applyBorder="1" applyAlignment="1">
      <alignment horizontal="center" vertical="top" shrinkToFit="1"/>
    </xf>
    <xf numFmtId="49" fontId="23" fillId="0" borderId="28" xfId="0" applyNumberFormat="1" applyFont="1" applyBorder="1" applyAlignment="1">
      <alignment horizontal="center" vertical="top" shrinkToFit="1"/>
    </xf>
    <xf numFmtId="49" fontId="25" fillId="33" borderId="20" xfId="0" applyNumberFormat="1" applyFont="1" applyFill="1" applyBorder="1" applyAlignment="1">
      <alignment horizontal="center" vertical="top" shrinkToFit="1"/>
    </xf>
    <xf numFmtId="49" fontId="25" fillId="33" borderId="21" xfId="0" applyNumberFormat="1" applyFont="1" applyFill="1" applyBorder="1" applyAlignment="1">
      <alignment horizontal="center" vertical="top" shrinkToFit="1"/>
    </xf>
    <xf numFmtId="49" fontId="25" fillId="33" borderId="22" xfId="0" applyNumberFormat="1" applyFont="1" applyFill="1" applyBorder="1" applyAlignment="1">
      <alignment horizontal="center" vertical="top" shrinkToFit="1"/>
    </xf>
    <xf numFmtId="49" fontId="29" fillId="0" borderId="19" xfId="0" applyNumberFormat="1" applyFont="1" applyBorder="1" applyAlignment="1">
      <alignment horizontal="center" vertical="top" shrinkToFit="1"/>
    </xf>
    <xf numFmtId="49" fontId="29" fillId="0" borderId="27" xfId="0" applyNumberFormat="1" applyFont="1" applyBorder="1" applyAlignment="1">
      <alignment horizontal="center" vertical="top" shrinkToFit="1"/>
    </xf>
    <xf numFmtId="49" fontId="29" fillId="0" borderId="28" xfId="0" applyNumberFormat="1" applyFont="1" applyBorder="1" applyAlignment="1">
      <alignment horizontal="center" vertical="top" shrinkToFit="1"/>
    </xf>
    <xf numFmtId="49" fontId="29" fillId="33" borderId="29" xfId="0" applyNumberFormat="1" applyFont="1" applyFill="1" applyBorder="1" applyAlignment="1">
      <alignment horizontal="center" vertical="top" shrinkToFit="1"/>
    </xf>
    <xf numFmtId="49" fontId="29" fillId="33" borderId="34" xfId="0" applyNumberFormat="1" applyFont="1" applyFill="1" applyBorder="1" applyAlignment="1">
      <alignment horizontal="center" vertical="top" shrinkToFit="1"/>
    </xf>
    <xf numFmtId="49" fontId="29" fillId="0" borderId="21" xfId="0" applyNumberFormat="1" applyFont="1" applyBorder="1" applyAlignment="1">
      <alignment horizontal="center" vertical="center" wrapText="1"/>
    </xf>
    <xf numFmtId="49" fontId="29" fillId="0" borderId="39" xfId="0" applyNumberFormat="1" applyFont="1" applyBorder="1" applyAlignment="1">
      <alignment horizontal="center" vertical="center" shrinkToFit="1"/>
    </xf>
    <xf numFmtId="49" fontId="29" fillId="0" borderId="21" xfId="0" applyNumberFormat="1" applyFont="1" applyBorder="1" applyAlignment="1">
      <alignment horizontal="center" vertical="center" shrinkToFit="1"/>
    </xf>
    <xf numFmtId="49" fontId="29" fillId="0" borderId="45" xfId="0" applyNumberFormat="1" applyFont="1" applyBorder="1" applyAlignment="1">
      <alignment horizontal="center" vertical="center" shrinkToFit="1"/>
    </xf>
    <xf numFmtId="49" fontId="29" fillId="33" borderId="39" xfId="0" applyNumberFormat="1" applyFont="1" applyFill="1" applyBorder="1" applyAlignment="1">
      <alignment horizontal="center" vertical="center" shrinkToFit="1"/>
    </xf>
    <xf numFmtId="49" fontId="29" fillId="33" borderId="21" xfId="0" applyNumberFormat="1" applyFont="1" applyFill="1" applyBorder="1" applyAlignment="1">
      <alignment horizontal="center" vertical="center" shrinkToFit="1"/>
    </xf>
    <xf numFmtId="49" fontId="29" fillId="33" borderId="45" xfId="0" applyNumberFormat="1" applyFont="1" applyFill="1" applyBorder="1" applyAlignment="1">
      <alignment horizontal="center" vertical="center" shrinkToFit="1"/>
    </xf>
    <xf numFmtId="49" fontId="29" fillId="33" borderId="34" xfId="0" applyNumberFormat="1" applyFont="1" applyFill="1" applyBorder="1" applyAlignment="1">
      <alignment horizontal="center" vertical="center" shrinkToFit="1"/>
    </xf>
    <xf numFmtId="49" fontId="29" fillId="33" borderId="55" xfId="0" applyNumberFormat="1" applyFont="1" applyFill="1" applyBorder="1" applyAlignment="1">
      <alignment horizontal="center" vertical="center" shrinkToFit="1"/>
    </xf>
    <xf numFmtId="1" fontId="32" fillId="33" borderId="39" xfId="0" applyNumberFormat="1" applyFont="1" applyFill="1" applyBorder="1" applyAlignment="1">
      <alignment horizontal="center" vertical="center"/>
    </xf>
    <xf numFmtId="1" fontId="32" fillId="33" borderId="21" xfId="0" applyNumberFormat="1" applyFont="1" applyFill="1" applyBorder="1" applyAlignment="1">
      <alignment horizontal="center" vertical="center"/>
    </xf>
    <xf numFmtId="1" fontId="32" fillId="33" borderId="45" xfId="0" applyNumberFormat="1" applyFont="1" applyFill="1" applyBorder="1" applyAlignment="1">
      <alignment horizontal="center" vertical="center"/>
    </xf>
    <xf numFmtId="0" fontId="31" fillId="33" borderId="39" xfId="43" applyFont="1" applyFill="1" applyBorder="1" applyAlignment="1">
      <alignment horizontal="center" vertical="center"/>
    </xf>
    <xf numFmtId="0" fontId="31" fillId="33" borderId="21" xfId="43" applyFont="1" applyFill="1" applyBorder="1" applyAlignment="1">
      <alignment horizontal="center" vertical="center"/>
    </xf>
    <xf numFmtId="0" fontId="31" fillId="33" borderId="45" xfId="43" applyFont="1" applyFill="1" applyBorder="1" applyAlignment="1">
      <alignment horizontal="center" vertical="center"/>
    </xf>
    <xf numFmtId="0" fontId="21" fillId="36" borderId="10" xfId="42" applyFont="1" applyFill="1" applyBorder="1" applyAlignment="1">
      <alignment horizontal="center" vertical="center" wrapText="1"/>
    </xf>
    <xf numFmtId="0" fontId="21" fillId="36" borderId="17" xfId="42" applyFont="1" applyFill="1" applyBorder="1" applyAlignment="1">
      <alignment horizontal="center" vertical="center" wrapText="1"/>
    </xf>
    <xf numFmtId="0" fontId="21" fillId="36" borderId="23" xfId="42" applyFont="1" applyFill="1" applyBorder="1" applyAlignment="1">
      <alignment horizontal="center" vertical="center" wrapText="1"/>
    </xf>
    <xf numFmtId="0" fontId="21" fillId="36" borderId="24" xfId="42" applyFont="1" applyFill="1" applyBorder="1" applyAlignment="1">
      <alignment horizontal="center" vertical="center" wrapText="1"/>
    </xf>
    <xf numFmtId="1" fontId="21" fillId="36" borderId="10" xfId="0" applyNumberFormat="1" applyFont="1" applyFill="1" applyBorder="1" applyAlignment="1">
      <alignment horizontal="center" vertical="center" wrapText="1"/>
    </xf>
    <xf numFmtId="1" fontId="21" fillId="36" borderId="10" xfId="42" applyNumberFormat="1" applyFont="1" applyFill="1" applyBorder="1" applyAlignment="1">
      <alignment horizontal="center" vertical="center" wrapText="1"/>
    </xf>
    <xf numFmtId="187" fontId="21" fillId="36" borderId="10" xfId="42" applyNumberFormat="1" applyFont="1" applyFill="1" applyBorder="1" applyAlignment="1">
      <alignment horizontal="center" vertical="center" wrapText="1"/>
    </xf>
    <xf numFmtId="0" fontId="21" fillId="36" borderId="12" xfId="42" applyFont="1" applyFill="1" applyBorder="1" applyAlignment="1">
      <alignment horizontal="left" vertical="top" wrapText="1" indent="4"/>
    </xf>
    <xf numFmtId="0" fontId="21" fillId="36" borderId="13" xfId="42" applyFont="1" applyFill="1" applyBorder="1" applyAlignment="1">
      <alignment horizontal="left" vertical="top" wrapText="1" indent="4"/>
    </xf>
    <xf numFmtId="0" fontId="21" fillId="36" borderId="14" xfId="42" applyFont="1" applyFill="1" applyBorder="1" applyAlignment="1">
      <alignment horizontal="left" vertical="top" wrapText="1" indent="4"/>
    </xf>
    <xf numFmtId="2" fontId="21" fillId="36" borderId="13" xfId="42" applyNumberFormat="1" applyFont="1" applyFill="1" applyBorder="1" applyAlignment="1">
      <alignment horizontal="center" vertical="center" wrapText="1"/>
    </xf>
    <xf numFmtId="2" fontId="21" fillId="36" borderId="20" xfId="42" applyNumberFormat="1" applyFont="1" applyFill="1" applyBorder="1" applyAlignment="1">
      <alignment horizontal="center" vertical="center" wrapText="1"/>
    </xf>
    <xf numFmtId="0" fontId="22" fillId="36" borderId="20" xfId="42" applyFont="1" applyFill="1" applyBorder="1" applyAlignment="1">
      <alignment horizontal="center" vertical="center"/>
    </xf>
    <xf numFmtId="0" fontId="23" fillId="36" borderId="0" xfId="0" applyFont="1" applyFill="1"/>
    <xf numFmtId="0" fontId="21" fillId="36" borderId="11" xfId="42" applyFont="1" applyFill="1" applyBorder="1" applyAlignment="1">
      <alignment horizontal="center" vertical="center" wrapText="1"/>
    </xf>
    <xf numFmtId="0" fontId="21" fillId="36" borderId="18" xfId="42" applyFont="1" applyFill="1" applyBorder="1" applyAlignment="1">
      <alignment horizontal="center" vertical="center" wrapText="1"/>
    </xf>
    <xf numFmtId="0" fontId="21" fillId="36" borderId="0" xfId="42" applyFont="1" applyFill="1" applyBorder="1" applyAlignment="1">
      <alignment horizontal="center" vertical="center" wrapText="1"/>
    </xf>
    <xf numFmtId="0" fontId="21" fillId="36" borderId="25" xfId="42" applyFont="1" applyFill="1" applyBorder="1" applyAlignment="1">
      <alignment horizontal="center" vertical="center" wrapText="1"/>
    </xf>
    <xf numFmtId="1" fontId="21" fillId="36" borderId="11" xfId="0" applyNumberFormat="1" applyFont="1" applyFill="1" applyBorder="1" applyAlignment="1">
      <alignment horizontal="center" vertical="center" wrapText="1"/>
    </xf>
    <xf numFmtId="1" fontId="21" fillId="36" borderId="11" xfId="42" applyNumberFormat="1" applyFont="1" applyFill="1" applyBorder="1" applyAlignment="1">
      <alignment horizontal="center" vertical="center" wrapText="1"/>
    </xf>
    <xf numFmtId="187" fontId="21" fillId="36" borderId="11" xfId="42" applyNumberFormat="1" applyFont="1" applyFill="1" applyBorder="1" applyAlignment="1">
      <alignment horizontal="center" vertical="center" wrapText="1"/>
    </xf>
    <xf numFmtId="0" fontId="21" fillId="36" borderId="12" xfId="42" applyFont="1" applyFill="1" applyBorder="1" applyAlignment="1">
      <alignment horizontal="center" vertical="top" wrapText="1"/>
    </xf>
    <xf numFmtId="0" fontId="21" fillId="36" borderId="13" xfId="42" applyFont="1" applyFill="1" applyBorder="1" applyAlignment="1">
      <alignment horizontal="center" vertical="top" wrapText="1"/>
    </xf>
    <xf numFmtId="0" fontId="21" fillId="36" borderId="14" xfId="42" applyFont="1" applyFill="1" applyBorder="1" applyAlignment="1">
      <alignment horizontal="center" vertical="top" wrapText="1"/>
    </xf>
    <xf numFmtId="3" fontId="21" fillId="36" borderId="10" xfId="42" applyNumberFormat="1" applyFont="1" applyFill="1" applyBorder="1" applyAlignment="1">
      <alignment horizontal="center" vertical="top" wrapText="1"/>
    </xf>
    <xf numFmtId="0" fontId="21" fillId="36" borderId="10" xfId="42" applyFont="1" applyFill="1" applyBorder="1" applyAlignment="1">
      <alignment horizontal="center" vertical="top" wrapText="1"/>
    </xf>
    <xf numFmtId="2" fontId="21" fillId="36" borderId="17" xfId="42" applyNumberFormat="1" applyFont="1" applyFill="1" applyBorder="1" applyAlignment="1">
      <alignment horizontal="center" vertical="center" wrapText="1"/>
    </xf>
    <xf numFmtId="2" fontId="21" fillId="36" borderId="21" xfId="42" applyNumberFormat="1" applyFont="1" applyFill="1" applyBorder="1" applyAlignment="1">
      <alignment horizontal="center" vertical="center" wrapText="1"/>
    </xf>
    <xf numFmtId="0" fontId="22" fillId="36" borderId="21" xfId="42" applyFont="1" applyFill="1" applyBorder="1" applyAlignment="1">
      <alignment horizontal="center" vertical="center"/>
    </xf>
    <xf numFmtId="0" fontId="21" fillId="36" borderId="16" xfId="42" applyFont="1" applyFill="1" applyBorder="1" applyAlignment="1">
      <alignment horizontal="center" vertical="center" wrapText="1"/>
    </xf>
    <xf numFmtId="0" fontId="21" fillId="36" borderId="10" xfId="42" applyFont="1" applyFill="1" applyBorder="1" applyAlignment="1">
      <alignment horizontal="center" vertical="top" wrapText="1"/>
    </xf>
    <xf numFmtId="3" fontId="21" fillId="36" borderId="11" xfId="42" applyNumberFormat="1" applyFont="1" applyFill="1" applyBorder="1" applyAlignment="1">
      <alignment horizontal="center" vertical="top" wrapText="1"/>
    </xf>
    <xf numFmtId="0" fontId="21" fillId="36" borderId="11" xfId="42" applyFont="1" applyFill="1" applyBorder="1" applyAlignment="1">
      <alignment horizontal="center" vertical="top" wrapText="1"/>
    </xf>
    <xf numFmtId="2" fontId="21" fillId="36" borderId="18" xfId="42" applyNumberFormat="1" applyFont="1" applyFill="1" applyBorder="1" applyAlignment="1">
      <alignment horizontal="center" vertical="center" wrapText="1"/>
    </xf>
    <xf numFmtId="2" fontId="21" fillId="36" borderId="22" xfId="42" applyNumberFormat="1" applyFont="1" applyFill="1" applyBorder="1" applyAlignment="1">
      <alignment horizontal="center" vertical="center" wrapText="1"/>
    </xf>
    <xf numFmtId="0" fontId="22" fillId="36" borderId="22" xfId="42" applyFont="1" applyFill="1" applyBorder="1" applyAlignment="1">
      <alignment horizontal="center" vertical="center"/>
    </xf>
    <xf numFmtId="0" fontId="23" fillId="33" borderId="0" xfId="0" applyFont="1" applyFill="1"/>
    <xf numFmtId="0" fontId="29" fillId="33" borderId="0" xfId="0" applyFont="1" applyFill="1"/>
  </cellXfs>
  <cellStyles count="45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Normal 2" xfId="43"/>
    <cellStyle name="Normal 3" xfId="44"/>
    <cellStyle name="Normal 4" xfId="42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85"/>
  <sheetViews>
    <sheetView tabSelected="1" topLeftCell="A421" workbookViewId="0">
      <selection activeCell="Y8" sqref="Y8"/>
    </sheetView>
  </sheetViews>
  <sheetFormatPr defaultRowHeight="23.25" x14ac:dyDescent="0.2"/>
  <cols>
    <col min="1" max="1" width="5.875" style="195" customWidth="1"/>
    <col min="2" max="2" width="4.375" customWidth="1"/>
    <col min="3" max="3" width="8.875" customWidth="1"/>
    <col min="4" max="4" width="8.375" customWidth="1"/>
    <col min="5" max="5" width="16.875" style="24" customWidth="1"/>
    <col min="6" max="6" width="5.25" customWidth="1"/>
    <col min="7" max="7" width="8.375" style="1" customWidth="1"/>
    <col min="8" max="8" width="10" customWidth="1"/>
    <col min="9" max="9" width="6.375" style="22" customWidth="1"/>
    <col min="10" max="10" width="6.125" style="3" customWidth="1"/>
    <col min="11" max="11" width="3.625" customWidth="1"/>
    <col min="12" max="12" width="5" customWidth="1"/>
    <col min="13" max="13" width="4" customWidth="1"/>
    <col min="14" max="14" width="6.25" style="2" customWidth="1"/>
    <col min="15" max="15" width="5.125" customWidth="1"/>
    <col min="16" max="16" width="8.875" customWidth="1"/>
    <col min="17" max="17" width="8.625" style="17" customWidth="1"/>
    <col min="18" max="18" width="8.25" style="17" customWidth="1"/>
    <col min="19" max="19" width="9" style="17" customWidth="1"/>
    <col min="20" max="20" width="21.75" customWidth="1"/>
  </cols>
  <sheetData>
    <row r="1" spans="1:30" s="245" customFormat="1" ht="18" customHeight="1" x14ac:dyDescent="0.5">
      <c r="A1" s="232" t="s">
        <v>14</v>
      </c>
      <c r="B1" s="233" t="s">
        <v>0</v>
      </c>
      <c r="C1" s="234"/>
      <c r="D1" s="235"/>
      <c r="E1" s="236" t="s">
        <v>1</v>
      </c>
      <c r="F1" s="232" t="s">
        <v>2</v>
      </c>
      <c r="G1" s="232" t="s">
        <v>13</v>
      </c>
      <c r="H1" s="232" t="s">
        <v>3</v>
      </c>
      <c r="I1" s="237" t="s">
        <v>4</v>
      </c>
      <c r="J1" s="238" t="s">
        <v>5</v>
      </c>
      <c r="K1" s="239" t="s">
        <v>15</v>
      </c>
      <c r="L1" s="240"/>
      <c r="M1" s="240"/>
      <c r="N1" s="240"/>
      <c r="O1" s="240"/>
      <c r="P1" s="241"/>
      <c r="Q1" s="242"/>
      <c r="R1" s="243" t="s">
        <v>591</v>
      </c>
      <c r="S1" s="243" t="s">
        <v>664</v>
      </c>
      <c r="T1" s="244" t="s">
        <v>6</v>
      </c>
      <c r="U1" s="268"/>
      <c r="V1" s="268"/>
      <c r="W1" s="268"/>
      <c r="X1" s="268"/>
      <c r="Y1" s="268"/>
      <c r="Z1" s="268"/>
      <c r="AA1" s="268"/>
      <c r="AB1" s="268"/>
      <c r="AC1" s="268"/>
      <c r="AD1" s="268"/>
    </row>
    <row r="2" spans="1:30" s="245" customFormat="1" ht="23.25" customHeight="1" x14ac:dyDescent="0.5">
      <c r="A2" s="246"/>
      <c r="B2" s="247"/>
      <c r="C2" s="248"/>
      <c r="D2" s="249"/>
      <c r="E2" s="250"/>
      <c r="F2" s="246"/>
      <c r="G2" s="246"/>
      <c r="H2" s="246"/>
      <c r="I2" s="251"/>
      <c r="J2" s="252"/>
      <c r="K2" s="253" t="s">
        <v>7</v>
      </c>
      <c r="L2" s="254"/>
      <c r="M2" s="255"/>
      <c r="N2" s="256" t="s">
        <v>8</v>
      </c>
      <c r="O2" s="257" t="s">
        <v>9</v>
      </c>
      <c r="P2" s="257" t="s">
        <v>10</v>
      </c>
      <c r="Q2" s="258" t="s">
        <v>11</v>
      </c>
      <c r="R2" s="259"/>
      <c r="S2" s="259"/>
      <c r="T2" s="260"/>
      <c r="U2" s="268"/>
      <c r="V2" s="268"/>
      <c r="W2" s="268"/>
      <c r="X2" s="268"/>
      <c r="Y2" s="268"/>
      <c r="Z2" s="268"/>
      <c r="AA2" s="268"/>
      <c r="AB2" s="268"/>
      <c r="AC2" s="268"/>
      <c r="AD2" s="268"/>
    </row>
    <row r="3" spans="1:30" s="245" customFormat="1" ht="28.5" customHeight="1" thickBot="1" x14ac:dyDescent="0.55000000000000004">
      <c r="A3" s="261"/>
      <c r="B3" s="247"/>
      <c r="C3" s="248"/>
      <c r="D3" s="249"/>
      <c r="E3" s="250"/>
      <c r="F3" s="246"/>
      <c r="G3" s="246"/>
      <c r="H3" s="246"/>
      <c r="I3" s="251"/>
      <c r="J3" s="252"/>
      <c r="K3" s="262" t="s">
        <v>16</v>
      </c>
      <c r="L3" s="262" t="s">
        <v>17</v>
      </c>
      <c r="M3" s="262" t="s">
        <v>18</v>
      </c>
      <c r="N3" s="263"/>
      <c r="O3" s="264"/>
      <c r="P3" s="264"/>
      <c r="Q3" s="265" t="s">
        <v>12</v>
      </c>
      <c r="R3" s="266"/>
      <c r="S3" s="266"/>
      <c r="T3" s="267"/>
      <c r="U3" s="268"/>
      <c r="V3" s="268"/>
      <c r="W3" s="268"/>
      <c r="X3" s="268"/>
      <c r="Y3" s="268"/>
      <c r="Z3" s="268"/>
      <c r="AA3" s="268"/>
      <c r="AB3" s="268"/>
      <c r="AC3" s="268"/>
      <c r="AD3" s="268"/>
    </row>
    <row r="4" spans="1:30" s="43" customFormat="1" ht="22.5" thickBot="1" x14ac:dyDescent="0.5">
      <c r="A4" s="215" t="s">
        <v>20</v>
      </c>
      <c r="B4" s="27" t="s">
        <v>156</v>
      </c>
      <c r="C4" s="28" t="s">
        <v>157</v>
      </c>
      <c r="D4" s="28" t="s">
        <v>158</v>
      </c>
      <c r="E4" s="29" t="s">
        <v>445</v>
      </c>
      <c r="F4" s="30" t="s">
        <v>155</v>
      </c>
      <c r="G4" s="31" t="s">
        <v>307</v>
      </c>
      <c r="H4" s="218" t="s">
        <v>400</v>
      </c>
      <c r="I4" s="33" t="s">
        <v>27</v>
      </c>
      <c r="J4" s="34">
        <v>7</v>
      </c>
      <c r="K4" s="35" t="s">
        <v>36</v>
      </c>
      <c r="L4" s="35" t="s">
        <v>22</v>
      </c>
      <c r="M4" s="35" t="s">
        <v>39</v>
      </c>
      <c r="N4" s="36">
        <f>K4*400+L4*100+M4</f>
        <v>7120</v>
      </c>
      <c r="O4" s="32">
        <v>330</v>
      </c>
      <c r="P4" s="36">
        <f>N4*O4</f>
        <v>2349600</v>
      </c>
      <c r="Q4" s="37">
        <f>P4*0.01%</f>
        <v>234.96</v>
      </c>
      <c r="R4" s="196">
        <f>Q4*90%</f>
        <v>211.464</v>
      </c>
      <c r="S4" s="197"/>
      <c r="T4" s="39"/>
      <c r="U4" s="269"/>
      <c r="V4" s="269"/>
      <c r="W4" s="269"/>
      <c r="X4" s="269"/>
      <c r="Y4" s="269"/>
      <c r="Z4" s="269"/>
      <c r="AA4" s="269"/>
      <c r="AB4" s="269"/>
      <c r="AC4" s="269"/>
      <c r="AD4" s="269"/>
    </row>
    <row r="5" spans="1:30" s="43" customFormat="1" ht="21.75" x14ac:dyDescent="0.45">
      <c r="A5" s="216"/>
      <c r="B5" s="44" t="s">
        <v>163</v>
      </c>
      <c r="C5" s="45" t="s">
        <v>656</v>
      </c>
      <c r="D5" s="45" t="s">
        <v>158</v>
      </c>
      <c r="E5" s="204" t="s">
        <v>663</v>
      </c>
      <c r="F5" s="46"/>
      <c r="G5" s="47"/>
      <c r="H5" s="219"/>
      <c r="I5" s="48">
        <v>133</v>
      </c>
      <c r="J5" s="49">
        <v>7</v>
      </c>
      <c r="K5" s="50" t="s">
        <v>20</v>
      </c>
      <c r="L5" s="50" t="s">
        <v>440</v>
      </c>
      <c r="M5" s="50" t="s">
        <v>100</v>
      </c>
      <c r="N5" s="42">
        <f t="shared" ref="N5:N10" si="0">K5*400+L5*100+M5</f>
        <v>482</v>
      </c>
      <c r="O5" s="40">
        <v>330</v>
      </c>
      <c r="P5" s="42">
        <f t="shared" ref="P5:P10" si="1">N5*O5</f>
        <v>159060</v>
      </c>
      <c r="Q5" s="51">
        <f t="shared" ref="Q5:Q10" si="2">P5*0.01%</f>
        <v>15.906000000000001</v>
      </c>
      <c r="R5" s="51">
        <f t="shared" ref="R5:R10" si="3">Q5*90%</f>
        <v>14.3154</v>
      </c>
      <c r="S5" s="52">
        <f t="shared" ref="S5:S10" si="4">Q5-R5</f>
        <v>1.5906000000000002</v>
      </c>
      <c r="T5" s="39"/>
      <c r="U5" s="269"/>
      <c r="V5" s="269"/>
      <c r="W5" s="269"/>
      <c r="X5" s="269"/>
      <c r="Y5" s="269"/>
      <c r="Z5" s="269"/>
      <c r="AA5" s="269"/>
      <c r="AB5" s="269"/>
      <c r="AC5" s="269"/>
      <c r="AD5" s="269"/>
    </row>
    <row r="6" spans="1:30" s="43" customFormat="1" ht="21.75" x14ac:dyDescent="0.45">
      <c r="A6" s="216"/>
      <c r="B6" s="44" t="s">
        <v>163</v>
      </c>
      <c r="C6" s="45" t="s">
        <v>656</v>
      </c>
      <c r="D6" s="45" t="s">
        <v>158</v>
      </c>
      <c r="E6" s="217"/>
      <c r="F6" s="46"/>
      <c r="G6" s="47"/>
      <c r="H6" s="219"/>
      <c r="I6" s="48">
        <v>134</v>
      </c>
      <c r="J6" s="49">
        <v>7</v>
      </c>
      <c r="K6" s="50" t="s">
        <v>440</v>
      </c>
      <c r="L6" s="50" t="s">
        <v>22</v>
      </c>
      <c r="M6" s="50" t="s">
        <v>71</v>
      </c>
      <c r="N6" s="42">
        <f t="shared" si="0"/>
        <v>353</v>
      </c>
      <c r="O6" s="40">
        <v>330</v>
      </c>
      <c r="P6" s="42">
        <f t="shared" si="1"/>
        <v>116490</v>
      </c>
      <c r="Q6" s="51">
        <f t="shared" si="2"/>
        <v>11.649000000000001</v>
      </c>
      <c r="R6" s="51">
        <f t="shared" si="3"/>
        <v>10.484100000000002</v>
      </c>
      <c r="S6" s="52">
        <f t="shared" si="4"/>
        <v>1.1648999999999994</v>
      </c>
      <c r="T6" s="39"/>
    </row>
    <row r="7" spans="1:30" s="43" customFormat="1" ht="21.75" x14ac:dyDescent="0.45">
      <c r="A7" s="216"/>
      <c r="B7" s="44" t="s">
        <v>163</v>
      </c>
      <c r="C7" s="45" t="s">
        <v>657</v>
      </c>
      <c r="D7" s="45" t="s">
        <v>158</v>
      </c>
      <c r="E7" s="217"/>
      <c r="F7" s="46"/>
      <c r="G7" s="47"/>
      <c r="H7" s="219"/>
      <c r="I7" s="48">
        <v>135</v>
      </c>
      <c r="J7" s="49">
        <v>7</v>
      </c>
      <c r="K7" s="50" t="s">
        <v>22</v>
      </c>
      <c r="L7" s="50" t="s">
        <v>20</v>
      </c>
      <c r="M7" s="50" t="s">
        <v>78</v>
      </c>
      <c r="N7" s="42">
        <f t="shared" si="0"/>
        <v>1360</v>
      </c>
      <c r="O7" s="40">
        <v>330</v>
      </c>
      <c r="P7" s="42">
        <f t="shared" si="1"/>
        <v>448800</v>
      </c>
      <c r="Q7" s="51">
        <f t="shared" si="2"/>
        <v>44.88</v>
      </c>
      <c r="R7" s="51">
        <f t="shared" si="3"/>
        <v>40.392000000000003</v>
      </c>
      <c r="S7" s="52">
        <f t="shared" si="4"/>
        <v>4.4879999999999995</v>
      </c>
      <c r="T7" s="39"/>
    </row>
    <row r="8" spans="1:30" s="43" customFormat="1" ht="21.75" x14ac:dyDescent="0.45">
      <c r="A8" s="216"/>
      <c r="B8" s="44" t="s">
        <v>166</v>
      </c>
      <c r="C8" s="45" t="s">
        <v>658</v>
      </c>
      <c r="D8" s="45" t="s">
        <v>659</v>
      </c>
      <c r="E8" s="217"/>
      <c r="F8" s="46"/>
      <c r="G8" s="47"/>
      <c r="H8" s="219"/>
      <c r="I8" s="48">
        <v>136</v>
      </c>
      <c r="J8" s="49">
        <v>7</v>
      </c>
      <c r="K8" s="50" t="s">
        <v>21</v>
      </c>
      <c r="L8" s="50" t="s">
        <v>21</v>
      </c>
      <c r="M8" s="50" t="s">
        <v>56</v>
      </c>
      <c r="N8" s="42">
        <f t="shared" si="0"/>
        <v>1037</v>
      </c>
      <c r="O8" s="40">
        <v>330</v>
      </c>
      <c r="P8" s="42">
        <f t="shared" si="1"/>
        <v>342210</v>
      </c>
      <c r="Q8" s="51">
        <f t="shared" si="2"/>
        <v>34.221000000000004</v>
      </c>
      <c r="R8" s="51">
        <f t="shared" si="3"/>
        <v>30.798900000000003</v>
      </c>
      <c r="S8" s="52">
        <f t="shared" si="4"/>
        <v>3.4221000000000004</v>
      </c>
      <c r="T8" s="39"/>
    </row>
    <row r="9" spans="1:30" s="43" customFormat="1" ht="21.75" x14ac:dyDescent="0.45">
      <c r="A9" s="216"/>
      <c r="B9" s="44" t="s">
        <v>163</v>
      </c>
      <c r="C9" s="45" t="s">
        <v>660</v>
      </c>
      <c r="D9" s="45" t="s">
        <v>161</v>
      </c>
      <c r="E9" s="217"/>
      <c r="F9" s="46"/>
      <c r="G9" s="47"/>
      <c r="H9" s="219"/>
      <c r="I9" s="48">
        <v>98</v>
      </c>
      <c r="J9" s="49">
        <v>7</v>
      </c>
      <c r="K9" s="50" t="s">
        <v>23</v>
      </c>
      <c r="L9" s="50" t="s">
        <v>20</v>
      </c>
      <c r="M9" s="50" t="s">
        <v>80</v>
      </c>
      <c r="N9" s="42">
        <f t="shared" si="0"/>
        <v>1762</v>
      </c>
      <c r="O9" s="40">
        <v>330</v>
      </c>
      <c r="P9" s="42">
        <f t="shared" si="1"/>
        <v>581460</v>
      </c>
      <c r="Q9" s="51">
        <f t="shared" si="2"/>
        <v>58.146000000000001</v>
      </c>
      <c r="R9" s="51">
        <f t="shared" si="3"/>
        <v>52.331400000000002</v>
      </c>
      <c r="S9" s="52">
        <f t="shared" si="4"/>
        <v>5.8145999999999987</v>
      </c>
      <c r="T9" s="39"/>
    </row>
    <row r="10" spans="1:30" s="43" customFormat="1" ht="22.5" thickBot="1" x14ac:dyDescent="0.5">
      <c r="A10" s="216"/>
      <c r="B10" s="53" t="s">
        <v>156</v>
      </c>
      <c r="C10" s="54" t="s">
        <v>661</v>
      </c>
      <c r="D10" s="54" t="s">
        <v>662</v>
      </c>
      <c r="E10" s="205"/>
      <c r="F10" s="55"/>
      <c r="G10" s="56"/>
      <c r="H10" s="220"/>
      <c r="I10" s="58">
        <v>99</v>
      </c>
      <c r="J10" s="59">
        <v>7</v>
      </c>
      <c r="K10" s="60" t="s">
        <v>22</v>
      </c>
      <c r="L10" s="60" t="s">
        <v>22</v>
      </c>
      <c r="M10" s="60" t="s">
        <v>22</v>
      </c>
      <c r="N10" s="61">
        <f t="shared" si="0"/>
        <v>1503</v>
      </c>
      <c r="O10" s="57">
        <v>330</v>
      </c>
      <c r="P10" s="61">
        <f t="shared" si="1"/>
        <v>495990</v>
      </c>
      <c r="Q10" s="62">
        <f t="shared" si="2"/>
        <v>49.599000000000004</v>
      </c>
      <c r="R10" s="62">
        <f t="shared" si="3"/>
        <v>44.639100000000006</v>
      </c>
      <c r="S10" s="63">
        <f t="shared" si="4"/>
        <v>4.9598999999999975</v>
      </c>
      <c r="T10" s="39"/>
    </row>
    <row r="11" spans="1:30" s="43" customFormat="1" ht="21" x14ac:dyDescent="0.45">
      <c r="A11" s="202"/>
      <c r="B11" s="64"/>
      <c r="C11" s="65"/>
      <c r="D11" s="65"/>
      <c r="E11" s="66"/>
      <c r="F11" s="67"/>
      <c r="G11" s="68" t="s">
        <v>307</v>
      </c>
      <c r="H11" s="69" t="s">
        <v>401</v>
      </c>
      <c r="I11" s="71" t="s">
        <v>388</v>
      </c>
      <c r="J11" s="72">
        <v>7</v>
      </c>
      <c r="K11" s="69" t="s">
        <v>22</v>
      </c>
      <c r="L11" s="69" t="s">
        <v>22</v>
      </c>
      <c r="M11" s="69" t="s">
        <v>108</v>
      </c>
      <c r="N11" s="73">
        <f>K11*400+L11*100+M11</f>
        <v>1590</v>
      </c>
      <c r="O11" s="70">
        <v>330</v>
      </c>
      <c r="P11" s="73">
        <f>N11*O11</f>
        <v>524700</v>
      </c>
      <c r="Q11" s="74">
        <f>P11*0.01%</f>
        <v>52.470000000000006</v>
      </c>
      <c r="R11" s="74">
        <f>Q11*90%</f>
        <v>47.223000000000006</v>
      </c>
      <c r="S11" s="75">
        <f>Q11-R11</f>
        <v>5.2469999999999999</v>
      </c>
      <c r="T11" s="39"/>
    </row>
    <row r="12" spans="1:30" s="43" customFormat="1" ht="21" x14ac:dyDescent="0.45">
      <c r="A12" s="202"/>
      <c r="B12" s="76"/>
      <c r="C12" s="45"/>
      <c r="D12" s="45"/>
      <c r="E12" s="77"/>
      <c r="F12" s="78"/>
      <c r="G12" s="47" t="s">
        <v>307</v>
      </c>
      <c r="H12" s="50" t="s">
        <v>402</v>
      </c>
      <c r="I12" s="48" t="s">
        <v>389</v>
      </c>
      <c r="J12" s="49">
        <v>7</v>
      </c>
      <c r="K12" s="50" t="s">
        <v>440</v>
      </c>
      <c r="L12" s="50" t="s">
        <v>20</v>
      </c>
      <c r="M12" s="50" t="s">
        <v>52</v>
      </c>
      <c r="N12" s="42">
        <f>K12*400+L12*100+M12</f>
        <v>133</v>
      </c>
      <c r="O12" s="40">
        <v>330</v>
      </c>
      <c r="P12" s="42">
        <f>N12*O12</f>
        <v>43890</v>
      </c>
      <c r="Q12" s="51">
        <f>P12*0.01%</f>
        <v>4.3890000000000002</v>
      </c>
      <c r="R12" s="51">
        <f>Q12*90%</f>
        <v>3.9501000000000004</v>
      </c>
      <c r="S12" s="79">
        <f>Q12-R12</f>
        <v>0.43889999999999985</v>
      </c>
      <c r="T12" s="39"/>
    </row>
    <row r="13" spans="1:30" s="43" customFormat="1" ht="21" x14ac:dyDescent="0.45">
      <c r="A13" s="203"/>
      <c r="B13" s="76"/>
      <c r="C13" s="45"/>
      <c r="D13" s="45"/>
      <c r="E13" s="77"/>
      <c r="F13" s="78"/>
      <c r="G13" s="47"/>
      <c r="H13" s="50"/>
      <c r="I13" s="48"/>
      <c r="J13" s="49"/>
      <c r="K13" s="50"/>
      <c r="L13" s="50"/>
      <c r="M13" s="50"/>
      <c r="N13" s="42"/>
      <c r="O13" s="40"/>
      <c r="P13" s="42">
        <f>SUM(P4:P12)</f>
        <v>5062200</v>
      </c>
      <c r="Q13" s="51">
        <f>SUM(Q11:Q12)</f>
        <v>56.859000000000009</v>
      </c>
      <c r="R13" s="51">
        <f>SUM(R11:R12)</f>
        <v>51.173100000000005</v>
      </c>
      <c r="S13" s="79">
        <f>SUM(S4:S12)</f>
        <v>27.125999999999994</v>
      </c>
      <c r="T13" s="39"/>
    </row>
    <row r="14" spans="1:30" s="43" customFormat="1" ht="21" x14ac:dyDescent="0.45">
      <c r="A14" s="132" t="s">
        <v>21</v>
      </c>
      <c r="B14" s="76" t="s">
        <v>156</v>
      </c>
      <c r="C14" s="45" t="s">
        <v>160</v>
      </c>
      <c r="D14" s="45" t="s">
        <v>161</v>
      </c>
      <c r="E14" s="80" t="s">
        <v>447</v>
      </c>
      <c r="F14" s="78" t="s">
        <v>309</v>
      </c>
      <c r="G14" s="47" t="s">
        <v>307</v>
      </c>
      <c r="H14" s="50" t="s">
        <v>403</v>
      </c>
      <c r="I14" s="48" t="s">
        <v>30</v>
      </c>
      <c r="J14" s="49">
        <v>7</v>
      </c>
      <c r="K14" s="50" t="s">
        <v>52</v>
      </c>
      <c r="L14" s="50" t="s">
        <v>22</v>
      </c>
      <c r="M14" s="50" t="s">
        <v>96</v>
      </c>
      <c r="N14" s="42">
        <f t="shared" ref="N14:N20" si="5">K14*400+L14*100+M14</f>
        <v>13578</v>
      </c>
      <c r="O14" s="40">
        <v>330</v>
      </c>
      <c r="P14" s="42">
        <f t="shared" ref="P14:P20" si="6">N14*O14</f>
        <v>4480740</v>
      </c>
      <c r="Q14" s="51">
        <f t="shared" ref="Q14:Q20" si="7">P14*0.01%</f>
        <v>448.07400000000001</v>
      </c>
      <c r="R14" s="51">
        <f t="shared" ref="R14:R21" si="8">Q14*90%</f>
        <v>403.26660000000004</v>
      </c>
      <c r="S14" s="79">
        <f t="shared" ref="S14:S20" si="9">Q14-R14</f>
        <v>44.807399999999973</v>
      </c>
      <c r="T14" s="39"/>
    </row>
    <row r="15" spans="1:30" s="43" customFormat="1" ht="21" x14ac:dyDescent="0.45">
      <c r="A15" s="132" t="s">
        <v>22</v>
      </c>
      <c r="B15" s="76" t="s">
        <v>156</v>
      </c>
      <c r="C15" s="45" t="s">
        <v>162</v>
      </c>
      <c r="D15" s="45" t="s">
        <v>158</v>
      </c>
      <c r="E15" s="80" t="s">
        <v>448</v>
      </c>
      <c r="F15" s="78" t="s">
        <v>310</v>
      </c>
      <c r="G15" s="47" t="s">
        <v>307</v>
      </c>
      <c r="H15" s="50" t="s">
        <v>401</v>
      </c>
      <c r="I15" s="48" t="s">
        <v>94</v>
      </c>
      <c r="J15" s="49">
        <v>7</v>
      </c>
      <c r="K15" s="50" t="s">
        <v>21</v>
      </c>
      <c r="L15" s="50" t="s">
        <v>21</v>
      </c>
      <c r="M15" s="50" t="s">
        <v>66</v>
      </c>
      <c r="N15" s="42">
        <f t="shared" si="5"/>
        <v>1048</v>
      </c>
      <c r="O15" s="40">
        <v>330</v>
      </c>
      <c r="P15" s="42">
        <f t="shared" si="6"/>
        <v>345840</v>
      </c>
      <c r="Q15" s="51">
        <f t="shared" si="7"/>
        <v>34.584000000000003</v>
      </c>
      <c r="R15" s="51">
        <f t="shared" si="8"/>
        <v>31.125600000000002</v>
      </c>
      <c r="S15" s="79">
        <f t="shared" si="9"/>
        <v>3.458400000000001</v>
      </c>
      <c r="T15" s="39"/>
    </row>
    <row r="16" spans="1:30" s="43" customFormat="1" ht="21" x14ac:dyDescent="0.45">
      <c r="A16" s="132" t="s">
        <v>23</v>
      </c>
      <c r="B16" s="76" t="s">
        <v>163</v>
      </c>
      <c r="C16" s="45" t="s">
        <v>621</v>
      </c>
      <c r="D16" s="45" t="s">
        <v>159</v>
      </c>
      <c r="E16" s="80" t="s">
        <v>622</v>
      </c>
      <c r="F16" s="78" t="s">
        <v>310</v>
      </c>
      <c r="G16" s="47" t="s">
        <v>307</v>
      </c>
      <c r="H16" s="50" t="s">
        <v>623</v>
      </c>
      <c r="I16" s="48">
        <v>51</v>
      </c>
      <c r="J16" s="49">
        <v>7</v>
      </c>
      <c r="K16" s="50" t="s">
        <v>21</v>
      </c>
      <c r="L16" s="50" t="s">
        <v>21</v>
      </c>
      <c r="M16" s="50" t="s">
        <v>43</v>
      </c>
      <c r="N16" s="42">
        <f t="shared" ref="N16" si="10">K16*400+L16*100+M16</f>
        <v>1024</v>
      </c>
      <c r="O16" s="40">
        <v>330</v>
      </c>
      <c r="P16" s="42">
        <f t="shared" ref="P16" si="11">N16*O16</f>
        <v>337920</v>
      </c>
      <c r="Q16" s="51">
        <f t="shared" ref="Q16" si="12">P16*0.01%</f>
        <v>33.792000000000002</v>
      </c>
      <c r="R16" s="51">
        <f t="shared" ref="R16" si="13">Q16*90%</f>
        <v>30.412800000000001</v>
      </c>
      <c r="S16" s="79">
        <f t="shared" ref="S16" si="14">Q16-R16</f>
        <v>3.3792000000000009</v>
      </c>
      <c r="T16" s="39"/>
    </row>
    <row r="17" spans="1:20" s="43" customFormat="1" ht="21" x14ac:dyDescent="0.45">
      <c r="A17" s="132" t="s">
        <v>24</v>
      </c>
      <c r="B17" s="76" t="s">
        <v>163</v>
      </c>
      <c r="C17" s="45" t="s">
        <v>164</v>
      </c>
      <c r="D17" s="45" t="s">
        <v>159</v>
      </c>
      <c r="E17" s="80" t="s">
        <v>449</v>
      </c>
      <c r="F17" s="78" t="s">
        <v>311</v>
      </c>
      <c r="G17" s="47" t="s">
        <v>307</v>
      </c>
      <c r="H17" s="50" t="s">
        <v>405</v>
      </c>
      <c r="I17" s="48" t="s">
        <v>31</v>
      </c>
      <c r="J17" s="49">
        <v>7</v>
      </c>
      <c r="K17" s="50" t="s">
        <v>25</v>
      </c>
      <c r="L17" s="50" t="s">
        <v>22</v>
      </c>
      <c r="M17" s="50" t="s">
        <v>91</v>
      </c>
      <c r="N17" s="42">
        <f t="shared" si="5"/>
        <v>2773</v>
      </c>
      <c r="O17" s="40">
        <v>330</v>
      </c>
      <c r="P17" s="42">
        <f t="shared" si="6"/>
        <v>915090</v>
      </c>
      <c r="Q17" s="51">
        <f t="shared" si="7"/>
        <v>91.509</v>
      </c>
      <c r="R17" s="51">
        <f t="shared" si="8"/>
        <v>82.358100000000007</v>
      </c>
      <c r="S17" s="79">
        <f t="shared" si="9"/>
        <v>9.1508999999999929</v>
      </c>
      <c r="T17" s="39"/>
    </row>
    <row r="18" spans="1:20" s="43" customFormat="1" ht="21" x14ac:dyDescent="0.45">
      <c r="A18" s="201" t="s">
        <v>25</v>
      </c>
      <c r="B18" s="76" t="s">
        <v>156</v>
      </c>
      <c r="C18" s="45" t="s">
        <v>165</v>
      </c>
      <c r="D18" s="45" t="s">
        <v>161</v>
      </c>
      <c r="E18" s="80" t="s">
        <v>450</v>
      </c>
      <c r="F18" s="78" t="s">
        <v>312</v>
      </c>
      <c r="G18" s="47" t="s">
        <v>307</v>
      </c>
      <c r="H18" s="50" t="s">
        <v>403</v>
      </c>
      <c r="I18" s="48" t="s">
        <v>26</v>
      </c>
      <c r="J18" s="49">
        <v>7</v>
      </c>
      <c r="K18" s="50" t="s">
        <v>30</v>
      </c>
      <c r="L18" s="50" t="s">
        <v>20</v>
      </c>
      <c r="M18" s="50" t="s">
        <v>41</v>
      </c>
      <c r="N18" s="42">
        <f t="shared" si="5"/>
        <v>4522</v>
      </c>
      <c r="O18" s="40">
        <v>330</v>
      </c>
      <c r="P18" s="42">
        <f t="shared" si="6"/>
        <v>1492260</v>
      </c>
      <c r="Q18" s="51">
        <f t="shared" si="7"/>
        <v>149.226</v>
      </c>
      <c r="R18" s="51">
        <f t="shared" si="8"/>
        <v>134.30340000000001</v>
      </c>
      <c r="S18" s="79">
        <f t="shared" si="9"/>
        <v>14.922599999999989</v>
      </c>
      <c r="T18" s="39"/>
    </row>
    <row r="19" spans="1:20" s="43" customFormat="1" ht="21" x14ac:dyDescent="0.45">
      <c r="A19" s="202"/>
      <c r="B19" s="76"/>
      <c r="C19" s="45"/>
      <c r="D19" s="45"/>
      <c r="E19" s="77"/>
      <c r="F19" s="78"/>
      <c r="G19" s="47" t="s">
        <v>307</v>
      </c>
      <c r="H19" s="50" t="s">
        <v>406</v>
      </c>
      <c r="I19" s="48" t="s">
        <v>20</v>
      </c>
      <c r="J19" s="49">
        <v>7</v>
      </c>
      <c r="K19" s="50" t="s">
        <v>35</v>
      </c>
      <c r="L19" s="50" t="s">
        <v>440</v>
      </c>
      <c r="M19" s="50" t="s">
        <v>440</v>
      </c>
      <c r="N19" s="42">
        <f t="shared" si="5"/>
        <v>6400</v>
      </c>
      <c r="O19" s="40">
        <v>330</v>
      </c>
      <c r="P19" s="42">
        <f t="shared" si="6"/>
        <v>2112000</v>
      </c>
      <c r="Q19" s="51">
        <f t="shared" si="7"/>
        <v>211.20000000000002</v>
      </c>
      <c r="R19" s="51">
        <f t="shared" si="8"/>
        <v>190.08</v>
      </c>
      <c r="S19" s="79">
        <f t="shared" si="9"/>
        <v>21.120000000000005</v>
      </c>
      <c r="T19" s="39"/>
    </row>
    <row r="20" spans="1:20" s="43" customFormat="1" ht="21" x14ac:dyDescent="0.45">
      <c r="A20" s="202"/>
      <c r="B20" s="198" t="s">
        <v>680</v>
      </c>
      <c r="C20" s="199"/>
      <c r="D20" s="200"/>
      <c r="E20" s="77"/>
      <c r="F20" s="78"/>
      <c r="G20" s="47" t="s">
        <v>307</v>
      </c>
      <c r="H20" s="50" t="s">
        <v>403</v>
      </c>
      <c r="I20" s="48" t="s">
        <v>29</v>
      </c>
      <c r="J20" s="49">
        <v>7</v>
      </c>
      <c r="K20" s="50" t="s">
        <v>29</v>
      </c>
      <c r="L20" s="50" t="s">
        <v>20</v>
      </c>
      <c r="M20" s="50" t="s">
        <v>86</v>
      </c>
      <c r="N20" s="42">
        <f t="shared" si="5"/>
        <v>4168</v>
      </c>
      <c r="O20" s="40">
        <v>330</v>
      </c>
      <c r="P20" s="42">
        <f t="shared" si="6"/>
        <v>1375440</v>
      </c>
      <c r="Q20" s="51">
        <f t="shared" si="7"/>
        <v>137.54400000000001</v>
      </c>
      <c r="R20" s="51">
        <f t="shared" si="8"/>
        <v>123.78960000000001</v>
      </c>
      <c r="S20" s="79">
        <f t="shared" si="9"/>
        <v>13.754400000000004</v>
      </c>
      <c r="T20" s="39"/>
    </row>
    <row r="21" spans="1:20" s="43" customFormat="1" ht="21" x14ac:dyDescent="0.45">
      <c r="A21" s="203"/>
      <c r="B21" s="76"/>
      <c r="C21" s="45"/>
      <c r="D21" s="45"/>
      <c r="E21" s="77"/>
      <c r="F21" s="78"/>
      <c r="G21" s="47"/>
      <c r="H21" s="50"/>
      <c r="I21" s="48"/>
      <c r="J21" s="49"/>
      <c r="K21" s="50"/>
      <c r="L21" s="50"/>
      <c r="M21" s="50"/>
      <c r="N21" s="42"/>
      <c r="O21" s="40"/>
      <c r="P21" s="42">
        <f>SUM(P18:P20)</f>
        <v>4979700</v>
      </c>
      <c r="Q21" s="51">
        <f>SUM(Q18:Q20)</f>
        <v>497.97</v>
      </c>
      <c r="R21" s="51">
        <f t="shared" si="8"/>
        <v>448.17300000000006</v>
      </c>
      <c r="S21" s="79">
        <f>SUM(S18:S20)</f>
        <v>49.796999999999997</v>
      </c>
      <c r="T21" s="39"/>
    </row>
    <row r="22" spans="1:20" s="43" customFormat="1" ht="21" x14ac:dyDescent="0.45">
      <c r="A22" s="132" t="s">
        <v>26</v>
      </c>
      <c r="B22" s="76" t="s">
        <v>166</v>
      </c>
      <c r="C22" s="45" t="s">
        <v>167</v>
      </c>
      <c r="D22" s="45" t="s">
        <v>158</v>
      </c>
      <c r="E22" s="80" t="s">
        <v>451</v>
      </c>
      <c r="F22" s="78" t="s">
        <v>147</v>
      </c>
      <c r="G22" s="47" t="s">
        <v>307</v>
      </c>
      <c r="H22" s="50" t="s">
        <v>407</v>
      </c>
      <c r="I22" s="48" t="s">
        <v>32</v>
      </c>
      <c r="J22" s="49">
        <v>7</v>
      </c>
      <c r="K22" s="50" t="s">
        <v>23</v>
      </c>
      <c r="L22" s="50" t="s">
        <v>22</v>
      </c>
      <c r="M22" s="50" t="s">
        <v>78</v>
      </c>
      <c r="N22" s="42">
        <f t="shared" ref="N22:N27" si="15">K22*400+L22*100+M22</f>
        <v>1960</v>
      </c>
      <c r="O22" s="40">
        <v>330</v>
      </c>
      <c r="P22" s="42">
        <f t="shared" ref="P22:P27" si="16">N22*O22</f>
        <v>646800</v>
      </c>
      <c r="Q22" s="51">
        <f t="shared" ref="Q22:Q27" si="17">P22*0.01%</f>
        <v>64.680000000000007</v>
      </c>
      <c r="R22" s="51">
        <f t="shared" ref="R22:R28" si="18">Q22*90%</f>
        <v>58.21200000000001</v>
      </c>
      <c r="S22" s="79">
        <f t="shared" ref="S22:S27" si="19">Q22-R22</f>
        <v>6.4679999999999964</v>
      </c>
      <c r="T22" s="39"/>
    </row>
    <row r="23" spans="1:20" s="43" customFormat="1" ht="21" x14ac:dyDescent="0.45">
      <c r="A23" s="201" t="s">
        <v>27</v>
      </c>
      <c r="B23" s="76" t="s">
        <v>156</v>
      </c>
      <c r="C23" s="45" t="s">
        <v>168</v>
      </c>
      <c r="D23" s="45" t="s">
        <v>158</v>
      </c>
      <c r="E23" s="80" t="s">
        <v>452</v>
      </c>
      <c r="F23" s="78" t="s">
        <v>313</v>
      </c>
      <c r="G23" s="47" t="s">
        <v>307</v>
      </c>
      <c r="H23" s="50" t="s">
        <v>401</v>
      </c>
      <c r="I23" s="48" t="s">
        <v>27</v>
      </c>
      <c r="J23" s="49">
        <v>7</v>
      </c>
      <c r="K23" s="50" t="s">
        <v>20</v>
      </c>
      <c r="L23" s="50" t="s">
        <v>440</v>
      </c>
      <c r="M23" s="50" t="s">
        <v>71</v>
      </c>
      <c r="N23" s="42">
        <f t="shared" si="15"/>
        <v>453</v>
      </c>
      <c r="O23" s="40">
        <v>330</v>
      </c>
      <c r="P23" s="42">
        <f t="shared" si="16"/>
        <v>149490</v>
      </c>
      <c r="Q23" s="51">
        <f t="shared" si="17"/>
        <v>14.949</v>
      </c>
      <c r="R23" s="51">
        <f t="shared" si="18"/>
        <v>13.4541</v>
      </c>
      <c r="S23" s="79">
        <f t="shared" si="19"/>
        <v>1.4948999999999995</v>
      </c>
      <c r="T23" s="39"/>
    </row>
    <row r="24" spans="1:20" s="43" customFormat="1" ht="21" x14ac:dyDescent="0.45">
      <c r="A24" s="202"/>
      <c r="B24" s="76"/>
      <c r="C24" s="45"/>
      <c r="D24" s="45"/>
      <c r="E24" s="77"/>
      <c r="F24" s="78"/>
      <c r="G24" s="47" t="s">
        <v>307</v>
      </c>
      <c r="H24" s="50" t="s">
        <v>408</v>
      </c>
      <c r="I24" s="48" t="s">
        <v>27</v>
      </c>
      <c r="J24" s="49">
        <v>7</v>
      </c>
      <c r="K24" s="50" t="s">
        <v>29</v>
      </c>
      <c r="L24" s="50" t="s">
        <v>21</v>
      </c>
      <c r="M24" s="50" t="s">
        <v>59</v>
      </c>
      <c r="N24" s="42">
        <f t="shared" si="15"/>
        <v>4240</v>
      </c>
      <c r="O24" s="40">
        <v>330</v>
      </c>
      <c r="P24" s="42">
        <f t="shared" si="16"/>
        <v>1399200</v>
      </c>
      <c r="Q24" s="51">
        <f t="shared" si="17"/>
        <v>139.92000000000002</v>
      </c>
      <c r="R24" s="51">
        <f t="shared" si="18"/>
        <v>125.92800000000001</v>
      </c>
      <c r="S24" s="79">
        <f t="shared" si="19"/>
        <v>13.992000000000004</v>
      </c>
      <c r="T24" s="39"/>
    </row>
    <row r="25" spans="1:20" s="43" customFormat="1" ht="21" x14ac:dyDescent="0.45">
      <c r="A25" s="202"/>
      <c r="B25" s="76"/>
      <c r="C25" s="45"/>
      <c r="D25" s="45"/>
      <c r="E25" s="77"/>
      <c r="F25" s="78"/>
      <c r="G25" s="47" t="s">
        <v>307</v>
      </c>
      <c r="H25" s="50" t="s">
        <v>401</v>
      </c>
      <c r="I25" s="48" t="s">
        <v>35</v>
      </c>
      <c r="J25" s="49">
        <v>7</v>
      </c>
      <c r="K25" s="50" t="s">
        <v>440</v>
      </c>
      <c r="L25" s="50" t="s">
        <v>22</v>
      </c>
      <c r="M25" s="50" t="s">
        <v>99</v>
      </c>
      <c r="N25" s="42">
        <f t="shared" si="15"/>
        <v>381</v>
      </c>
      <c r="O25" s="40">
        <v>330</v>
      </c>
      <c r="P25" s="42">
        <f t="shared" si="16"/>
        <v>125730</v>
      </c>
      <c r="Q25" s="51">
        <f t="shared" si="17"/>
        <v>12.573</v>
      </c>
      <c r="R25" s="51">
        <f t="shared" si="18"/>
        <v>11.315700000000001</v>
      </c>
      <c r="S25" s="79">
        <f t="shared" si="19"/>
        <v>1.257299999999999</v>
      </c>
      <c r="T25" s="39"/>
    </row>
    <row r="26" spans="1:20" s="43" customFormat="1" ht="21" x14ac:dyDescent="0.45">
      <c r="A26" s="202"/>
      <c r="B26" s="76"/>
      <c r="C26" s="45"/>
      <c r="D26" s="45"/>
      <c r="E26" s="77"/>
      <c r="F26" s="78"/>
      <c r="G26" s="47" t="s">
        <v>307</v>
      </c>
      <c r="H26" s="50" t="s">
        <v>408</v>
      </c>
      <c r="I26" s="48" t="s">
        <v>23</v>
      </c>
      <c r="J26" s="49">
        <v>7</v>
      </c>
      <c r="K26" s="50" t="s">
        <v>35</v>
      </c>
      <c r="L26" s="50" t="s">
        <v>440</v>
      </c>
      <c r="M26" s="50" t="s">
        <v>24</v>
      </c>
      <c r="N26" s="42">
        <f t="shared" si="15"/>
        <v>6405</v>
      </c>
      <c r="O26" s="40">
        <v>330</v>
      </c>
      <c r="P26" s="42">
        <f t="shared" si="16"/>
        <v>2113650</v>
      </c>
      <c r="Q26" s="51">
        <f t="shared" si="17"/>
        <v>211.36500000000001</v>
      </c>
      <c r="R26" s="51">
        <f t="shared" si="18"/>
        <v>190.22850000000003</v>
      </c>
      <c r="S26" s="79">
        <f t="shared" si="19"/>
        <v>21.136499999999984</v>
      </c>
      <c r="T26" s="39"/>
    </row>
    <row r="27" spans="1:20" s="43" customFormat="1" ht="21" x14ac:dyDescent="0.45">
      <c r="A27" s="202"/>
      <c r="B27" s="76"/>
      <c r="C27" s="45"/>
      <c r="D27" s="45"/>
      <c r="E27" s="77"/>
      <c r="F27" s="78"/>
      <c r="G27" s="47" t="s">
        <v>307</v>
      </c>
      <c r="H27" s="50" t="s">
        <v>409</v>
      </c>
      <c r="I27" s="48" t="s">
        <v>48</v>
      </c>
      <c r="J27" s="49">
        <v>7</v>
      </c>
      <c r="K27" s="50" t="s">
        <v>25</v>
      </c>
      <c r="L27" s="50" t="s">
        <v>21</v>
      </c>
      <c r="M27" s="50" t="s">
        <v>32</v>
      </c>
      <c r="N27" s="42">
        <f t="shared" si="15"/>
        <v>2613</v>
      </c>
      <c r="O27" s="40">
        <v>330</v>
      </c>
      <c r="P27" s="42">
        <f t="shared" si="16"/>
        <v>862290</v>
      </c>
      <c r="Q27" s="51">
        <f t="shared" si="17"/>
        <v>86.228999999999999</v>
      </c>
      <c r="R27" s="51">
        <f t="shared" si="18"/>
        <v>77.606099999999998</v>
      </c>
      <c r="S27" s="79">
        <f t="shared" si="19"/>
        <v>8.6229000000000013</v>
      </c>
      <c r="T27" s="39"/>
    </row>
    <row r="28" spans="1:20" s="43" customFormat="1" ht="21" x14ac:dyDescent="0.45">
      <c r="A28" s="203"/>
      <c r="B28" s="76"/>
      <c r="C28" s="45"/>
      <c r="D28" s="45"/>
      <c r="E28" s="77"/>
      <c r="F28" s="78"/>
      <c r="G28" s="47"/>
      <c r="H28" s="50"/>
      <c r="I28" s="48"/>
      <c r="J28" s="49"/>
      <c r="K28" s="50"/>
      <c r="L28" s="50"/>
      <c r="M28" s="50"/>
      <c r="N28" s="42"/>
      <c r="O28" s="40"/>
      <c r="P28" s="42">
        <f>SUM(P23:P27)</f>
        <v>4650360</v>
      </c>
      <c r="Q28" s="51">
        <f>SUM(Q23:Q27)</f>
        <v>465.036</v>
      </c>
      <c r="R28" s="51">
        <f t="shared" si="18"/>
        <v>418.5324</v>
      </c>
      <c r="S28" s="79">
        <f>SUM(S23:S27)</f>
        <v>46.503599999999992</v>
      </c>
      <c r="T28" s="39"/>
    </row>
    <row r="29" spans="1:20" s="43" customFormat="1" ht="21" x14ac:dyDescent="0.45">
      <c r="A29" s="201" t="s">
        <v>28</v>
      </c>
      <c r="B29" s="76" t="s">
        <v>166</v>
      </c>
      <c r="C29" s="45" t="s">
        <v>169</v>
      </c>
      <c r="D29" s="45" t="s">
        <v>170</v>
      </c>
      <c r="E29" s="80" t="s">
        <v>453</v>
      </c>
      <c r="F29" s="78" t="s">
        <v>314</v>
      </c>
      <c r="G29" s="47" t="s">
        <v>307</v>
      </c>
      <c r="H29" s="50" t="s">
        <v>410</v>
      </c>
      <c r="I29" s="48" t="s">
        <v>26</v>
      </c>
      <c r="J29" s="49">
        <v>7</v>
      </c>
      <c r="K29" s="50" t="s">
        <v>29</v>
      </c>
      <c r="L29" s="50" t="s">
        <v>20</v>
      </c>
      <c r="M29" s="50" t="s">
        <v>100</v>
      </c>
      <c r="N29" s="42">
        <f>K29*400+L29*100+M29</f>
        <v>4182</v>
      </c>
      <c r="O29" s="40">
        <v>330</v>
      </c>
      <c r="P29" s="42">
        <f>N29*O29</f>
        <v>1380060</v>
      </c>
      <c r="Q29" s="51">
        <f>P29*0.01%</f>
        <v>138.006</v>
      </c>
      <c r="R29" s="51">
        <f t="shared" ref="R29:R62" si="20">Q29*90%</f>
        <v>124.2054</v>
      </c>
      <c r="S29" s="79">
        <f>Q29-R29</f>
        <v>13.800600000000003</v>
      </c>
      <c r="T29" s="39"/>
    </row>
    <row r="30" spans="1:20" s="43" customFormat="1" ht="21" x14ac:dyDescent="0.45">
      <c r="A30" s="202"/>
      <c r="B30" s="76"/>
      <c r="C30" s="45"/>
      <c r="D30" s="45"/>
      <c r="E30" s="77"/>
      <c r="F30" s="78"/>
      <c r="G30" s="47" t="s">
        <v>307</v>
      </c>
      <c r="H30" s="50" t="s">
        <v>411</v>
      </c>
      <c r="I30" s="48" t="s">
        <v>100</v>
      </c>
      <c r="J30" s="49">
        <v>7</v>
      </c>
      <c r="K30" s="50" t="s">
        <v>24</v>
      </c>
      <c r="L30" s="50" t="s">
        <v>21</v>
      </c>
      <c r="M30" s="50" t="s">
        <v>76</v>
      </c>
      <c r="N30" s="42">
        <f>K30*400+L30*100+M30</f>
        <v>2258</v>
      </c>
      <c r="O30" s="40">
        <v>330</v>
      </c>
      <c r="P30" s="42">
        <f>N30*O30</f>
        <v>745140</v>
      </c>
      <c r="Q30" s="51">
        <f>P30*0.01%</f>
        <v>74.51400000000001</v>
      </c>
      <c r="R30" s="51">
        <f t="shared" si="20"/>
        <v>67.062600000000018</v>
      </c>
      <c r="S30" s="79">
        <f>Q30-R30</f>
        <v>7.4513999999999925</v>
      </c>
      <c r="T30" s="39"/>
    </row>
    <row r="31" spans="1:20" s="43" customFormat="1" ht="21" x14ac:dyDescent="0.45">
      <c r="A31" s="202"/>
      <c r="B31" s="76"/>
      <c r="C31" s="45"/>
      <c r="D31" s="45"/>
      <c r="E31" s="77"/>
      <c r="F31" s="78"/>
      <c r="G31" s="47" t="s">
        <v>307</v>
      </c>
      <c r="H31" s="50" t="s">
        <v>405</v>
      </c>
      <c r="I31" s="48" t="s">
        <v>87</v>
      </c>
      <c r="J31" s="49">
        <v>7</v>
      </c>
      <c r="K31" s="50" t="s">
        <v>440</v>
      </c>
      <c r="L31" s="50" t="s">
        <v>21</v>
      </c>
      <c r="M31" s="50" t="s">
        <v>79</v>
      </c>
      <c r="N31" s="42">
        <f>K31*400+L31*100+M31</f>
        <v>261</v>
      </c>
      <c r="O31" s="40">
        <v>330</v>
      </c>
      <c r="P31" s="42">
        <f>N31*O31</f>
        <v>86130</v>
      </c>
      <c r="Q31" s="51">
        <f>P31*0.01%</f>
        <v>8.6129999999999995</v>
      </c>
      <c r="R31" s="51">
        <f t="shared" si="20"/>
        <v>7.7516999999999996</v>
      </c>
      <c r="S31" s="79">
        <f>Q31-R31</f>
        <v>0.86129999999999995</v>
      </c>
      <c r="T31" s="39"/>
    </row>
    <row r="32" spans="1:20" s="43" customFormat="1" ht="21" x14ac:dyDescent="0.45">
      <c r="A32" s="203"/>
      <c r="B32" s="76"/>
      <c r="C32" s="45"/>
      <c r="D32" s="45"/>
      <c r="E32" s="77"/>
      <c r="F32" s="78"/>
      <c r="G32" s="47"/>
      <c r="H32" s="50"/>
      <c r="I32" s="48"/>
      <c r="J32" s="49"/>
      <c r="K32" s="50"/>
      <c r="L32" s="50"/>
      <c r="M32" s="50"/>
      <c r="N32" s="42"/>
      <c r="O32" s="40"/>
      <c r="P32" s="42">
        <f>SUM(P29:P31)</f>
        <v>2211330</v>
      </c>
      <c r="Q32" s="51">
        <f>SUM(Q29:Q31)</f>
        <v>221.13300000000001</v>
      </c>
      <c r="R32" s="51">
        <f t="shared" si="20"/>
        <v>199.0197</v>
      </c>
      <c r="S32" s="79">
        <f>SUM(S29:S31)</f>
        <v>22.113299999999995</v>
      </c>
      <c r="T32" s="39"/>
    </row>
    <row r="33" spans="1:35" s="43" customFormat="1" ht="21" x14ac:dyDescent="0.45">
      <c r="A33" s="132" t="s">
        <v>29</v>
      </c>
      <c r="B33" s="76" t="s">
        <v>166</v>
      </c>
      <c r="C33" s="45" t="s">
        <v>171</v>
      </c>
      <c r="D33" s="45" t="s">
        <v>159</v>
      </c>
      <c r="E33" s="85" t="s">
        <v>454</v>
      </c>
      <c r="F33" s="78" t="s">
        <v>315</v>
      </c>
      <c r="G33" s="47" t="s">
        <v>307</v>
      </c>
      <c r="H33" s="50" t="s">
        <v>401</v>
      </c>
      <c r="I33" s="48" t="s">
        <v>390</v>
      </c>
      <c r="J33" s="49">
        <v>7</v>
      </c>
      <c r="K33" s="50" t="s">
        <v>28</v>
      </c>
      <c r="L33" s="50" t="s">
        <v>440</v>
      </c>
      <c r="M33" s="50" t="s">
        <v>46</v>
      </c>
      <c r="N33" s="42">
        <f>K33*400+L33*100+M33</f>
        <v>3627</v>
      </c>
      <c r="O33" s="40">
        <v>330</v>
      </c>
      <c r="P33" s="42">
        <f>N33*O33</f>
        <v>1196910</v>
      </c>
      <c r="Q33" s="51">
        <f>P33*0.01%</f>
        <v>119.691</v>
      </c>
      <c r="R33" s="51">
        <f t="shared" si="20"/>
        <v>107.72190000000001</v>
      </c>
      <c r="S33" s="79">
        <f>Q33-R33</f>
        <v>11.969099999999997</v>
      </c>
      <c r="T33" s="39"/>
    </row>
    <row r="34" spans="1:35" s="43" customFormat="1" ht="21" x14ac:dyDescent="0.45">
      <c r="A34" s="201" t="s">
        <v>30</v>
      </c>
      <c r="B34" s="76" t="s">
        <v>166</v>
      </c>
      <c r="C34" s="45" t="s">
        <v>710</v>
      </c>
      <c r="D34" s="45" t="s">
        <v>158</v>
      </c>
      <c r="E34" s="80" t="s">
        <v>455</v>
      </c>
      <c r="F34" s="78" t="s">
        <v>104</v>
      </c>
      <c r="G34" s="47" t="s">
        <v>307</v>
      </c>
      <c r="H34" s="50" t="s">
        <v>412</v>
      </c>
      <c r="I34" s="48" t="s">
        <v>20</v>
      </c>
      <c r="J34" s="49">
        <v>7</v>
      </c>
      <c r="K34" s="50" t="s">
        <v>33</v>
      </c>
      <c r="L34" s="50" t="s">
        <v>22</v>
      </c>
      <c r="M34" s="50" t="s">
        <v>54</v>
      </c>
      <c r="N34" s="42">
        <f>K34*400+L34*100+M34</f>
        <v>5935</v>
      </c>
      <c r="O34" s="40">
        <v>330</v>
      </c>
      <c r="P34" s="42">
        <f>N34*O34</f>
        <v>1958550</v>
      </c>
      <c r="Q34" s="51">
        <f>P34*0.01%</f>
        <v>195.85500000000002</v>
      </c>
      <c r="R34" s="51">
        <f t="shared" si="20"/>
        <v>176.26950000000002</v>
      </c>
      <c r="S34" s="79">
        <f>Q34-R34</f>
        <v>19.585499999999996</v>
      </c>
      <c r="T34" s="39"/>
    </row>
    <row r="35" spans="1:35" s="43" customFormat="1" ht="21" x14ac:dyDescent="0.45">
      <c r="A35" s="202"/>
      <c r="B35" s="76"/>
      <c r="C35" s="45"/>
      <c r="D35" s="45"/>
      <c r="E35" s="80"/>
      <c r="F35" s="78"/>
      <c r="G35" s="47" t="s">
        <v>307</v>
      </c>
      <c r="H35" s="50" t="s">
        <v>411</v>
      </c>
      <c r="I35" s="48">
        <v>24</v>
      </c>
      <c r="J35" s="49">
        <v>7</v>
      </c>
      <c r="K35" s="50" t="s">
        <v>30</v>
      </c>
      <c r="L35" s="50" t="s">
        <v>440</v>
      </c>
      <c r="M35" s="50" t="s">
        <v>34</v>
      </c>
      <c r="N35" s="42">
        <f>K35*400+L35*100+M35</f>
        <v>4415</v>
      </c>
      <c r="O35" s="40">
        <v>330</v>
      </c>
      <c r="P35" s="42">
        <f>N35*O35</f>
        <v>1456950</v>
      </c>
      <c r="Q35" s="51">
        <f>P35*0.01%</f>
        <v>145.69499999999999</v>
      </c>
      <c r="R35" s="51">
        <f t="shared" ref="R35:R36" si="21">Q35*90%</f>
        <v>131.12549999999999</v>
      </c>
      <c r="S35" s="79">
        <f>Q35-R35</f>
        <v>14.569500000000005</v>
      </c>
      <c r="T35" s="39"/>
    </row>
    <row r="36" spans="1:35" s="43" customFormat="1" ht="21" x14ac:dyDescent="0.45">
      <c r="A36" s="202"/>
      <c r="B36" s="76"/>
      <c r="C36" s="45"/>
      <c r="D36" s="45"/>
      <c r="E36" s="80"/>
      <c r="F36" s="78"/>
      <c r="G36" s="47" t="s">
        <v>307</v>
      </c>
      <c r="H36" s="50" t="s">
        <v>411</v>
      </c>
      <c r="I36" s="48">
        <v>25</v>
      </c>
      <c r="J36" s="49">
        <v>7</v>
      </c>
      <c r="K36" s="50" t="s">
        <v>29</v>
      </c>
      <c r="L36" s="50" t="s">
        <v>21</v>
      </c>
      <c r="M36" s="50" t="s">
        <v>27</v>
      </c>
      <c r="N36" s="42">
        <f>K36*400+L36*100+M36</f>
        <v>4208</v>
      </c>
      <c r="O36" s="40">
        <v>330</v>
      </c>
      <c r="P36" s="42">
        <f>N36*O36</f>
        <v>1388640</v>
      </c>
      <c r="Q36" s="51">
        <f>P36*0.01%</f>
        <v>138.864</v>
      </c>
      <c r="R36" s="51">
        <f t="shared" si="21"/>
        <v>124.97760000000001</v>
      </c>
      <c r="S36" s="79">
        <f>Q36-R36</f>
        <v>13.886399999999995</v>
      </c>
      <c r="T36" s="39"/>
    </row>
    <row r="37" spans="1:35" s="43" customFormat="1" ht="21" x14ac:dyDescent="0.45">
      <c r="A37" s="202"/>
      <c r="B37" s="76"/>
      <c r="C37" s="45"/>
      <c r="D37" s="45"/>
      <c r="E37" s="77"/>
      <c r="F37" s="78"/>
      <c r="G37" s="47" t="s">
        <v>307</v>
      </c>
      <c r="H37" s="50" t="s">
        <v>413</v>
      </c>
      <c r="I37" s="48" t="s">
        <v>56</v>
      </c>
      <c r="J37" s="49">
        <v>7</v>
      </c>
      <c r="K37" s="50" t="s">
        <v>440</v>
      </c>
      <c r="L37" s="50" t="s">
        <v>22</v>
      </c>
      <c r="M37" s="50" t="s">
        <v>93</v>
      </c>
      <c r="N37" s="42">
        <f>K37*400+L37*100+M37</f>
        <v>375</v>
      </c>
      <c r="O37" s="40">
        <v>330</v>
      </c>
      <c r="P37" s="42">
        <f>N37*O37</f>
        <v>123750</v>
      </c>
      <c r="Q37" s="51">
        <f>P37*0.01%</f>
        <v>12.375</v>
      </c>
      <c r="R37" s="51">
        <f t="shared" si="20"/>
        <v>11.137500000000001</v>
      </c>
      <c r="S37" s="79">
        <f>Q37-R37</f>
        <v>1.2374999999999989</v>
      </c>
      <c r="T37" s="39"/>
    </row>
    <row r="38" spans="1:35" s="43" customFormat="1" ht="21" x14ac:dyDescent="0.45">
      <c r="A38" s="203"/>
      <c r="B38" s="76"/>
      <c r="C38" s="45"/>
      <c r="D38" s="45"/>
      <c r="E38" s="77"/>
      <c r="F38" s="78"/>
      <c r="G38" s="47"/>
      <c r="H38" s="50"/>
      <c r="I38" s="48"/>
      <c r="J38" s="49"/>
      <c r="K38" s="50"/>
      <c r="L38" s="50"/>
      <c r="M38" s="50"/>
      <c r="N38" s="42"/>
      <c r="O38" s="40"/>
      <c r="P38" s="42">
        <f>SUM(P34:P37)</f>
        <v>4927890</v>
      </c>
      <c r="Q38" s="51">
        <f>SUM(Q34:Q37)</f>
        <v>492.78899999999999</v>
      </c>
      <c r="R38" s="51">
        <f t="shared" si="20"/>
        <v>443.51010000000002</v>
      </c>
      <c r="S38" s="79">
        <f>SUM(S34:S37)</f>
        <v>49.278899999999993</v>
      </c>
      <c r="T38" s="39"/>
    </row>
    <row r="39" spans="1:35" s="43" customFormat="1" ht="21" x14ac:dyDescent="0.45">
      <c r="A39" s="132" t="s">
        <v>31</v>
      </c>
      <c r="B39" s="76" t="s">
        <v>166</v>
      </c>
      <c r="C39" s="45" t="s">
        <v>172</v>
      </c>
      <c r="D39" s="45" t="s">
        <v>159</v>
      </c>
      <c r="E39" s="80" t="s">
        <v>456</v>
      </c>
      <c r="F39" s="78" t="s">
        <v>78</v>
      </c>
      <c r="G39" s="47" t="s">
        <v>307</v>
      </c>
      <c r="H39" s="50" t="s">
        <v>414</v>
      </c>
      <c r="I39" s="48" t="s">
        <v>30</v>
      </c>
      <c r="J39" s="49">
        <v>7</v>
      </c>
      <c r="K39" s="50" t="s">
        <v>21</v>
      </c>
      <c r="L39" s="50" t="s">
        <v>22</v>
      </c>
      <c r="M39" s="50" t="s">
        <v>112</v>
      </c>
      <c r="N39" s="42">
        <f>K39*400+L39*100+M39</f>
        <v>1194</v>
      </c>
      <c r="O39" s="40">
        <v>330</v>
      </c>
      <c r="P39" s="42">
        <f>N39*O39</f>
        <v>394020</v>
      </c>
      <c r="Q39" s="51">
        <f>P39*0.01%</f>
        <v>39.402000000000001</v>
      </c>
      <c r="R39" s="51">
        <f t="shared" si="20"/>
        <v>35.461800000000004</v>
      </c>
      <c r="S39" s="79">
        <f>Q39-R39</f>
        <v>3.9401999999999973</v>
      </c>
      <c r="T39" s="39"/>
    </row>
    <row r="40" spans="1:35" s="43" customFormat="1" ht="21" x14ac:dyDescent="0.45">
      <c r="A40" s="132" t="s">
        <v>32</v>
      </c>
      <c r="B40" s="76" t="s">
        <v>166</v>
      </c>
      <c r="C40" s="45" t="s">
        <v>173</v>
      </c>
      <c r="D40" s="45" t="s">
        <v>174</v>
      </c>
      <c r="E40" s="80" t="s">
        <v>457</v>
      </c>
      <c r="F40" s="78" t="s">
        <v>316</v>
      </c>
      <c r="G40" s="47" t="s">
        <v>307</v>
      </c>
      <c r="H40" s="50" t="s">
        <v>401</v>
      </c>
      <c r="I40" s="48" t="s">
        <v>26</v>
      </c>
      <c r="J40" s="49">
        <v>7</v>
      </c>
      <c r="K40" s="50" t="s">
        <v>20</v>
      </c>
      <c r="L40" s="50" t="s">
        <v>22</v>
      </c>
      <c r="M40" s="50" t="s">
        <v>86</v>
      </c>
      <c r="N40" s="42">
        <f>K40*400+L40*100+M40</f>
        <v>768</v>
      </c>
      <c r="O40" s="40">
        <v>330</v>
      </c>
      <c r="P40" s="42">
        <f>N40*O40</f>
        <v>253440</v>
      </c>
      <c r="Q40" s="51">
        <f>P40*0.01%</f>
        <v>25.344000000000001</v>
      </c>
      <c r="R40" s="51">
        <f t="shared" si="20"/>
        <v>22.809600000000003</v>
      </c>
      <c r="S40" s="79">
        <f>Q40-R40</f>
        <v>2.534399999999998</v>
      </c>
      <c r="T40" s="39"/>
    </row>
    <row r="41" spans="1:35" s="103" customFormat="1" ht="21" x14ac:dyDescent="0.45">
      <c r="A41" s="132" t="s">
        <v>33</v>
      </c>
      <c r="B41" s="76" t="s">
        <v>166</v>
      </c>
      <c r="C41" s="45" t="s">
        <v>641</v>
      </c>
      <c r="D41" s="45" t="s">
        <v>158</v>
      </c>
      <c r="E41" s="80" t="s">
        <v>642</v>
      </c>
      <c r="F41" s="78" t="s">
        <v>63</v>
      </c>
      <c r="G41" s="47" t="s">
        <v>307</v>
      </c>
      <c r="H41" s="50" t="s">
        <v>411</v>
      </c>
      <c r="I41" s="48">
        <v>19</v>
      </c>
      <c r="J41" s="49">
        <v>7</v>
      </c>
      <c r="K41" s="50" t="s">
        <v>23</v>
      </c>
      <c r="L41" s="50" t="s">
        <v>22</v>
      </c>
      <c r="M41" s="50" t="s">
        <v>105</v>
      </c>
      <c r="N41" s="42">
        <f>K41*400+L41*100+M41</f>
        <v>1987</v>
      </c>
      <c r="O41" s="40">
        <v>330</v>
      </c>
      <c r="P41" s="42">
        <f>N41*O41</f>
        <v>655710</v>
      </c>
      <c r="Q41" s="51">
        <f>P41*0.01%</f>
        <v>65.570999999999998</v>
      </c>
      <c r="R41" s="51">
        <f t="shared" ref="R41" si="22">Q41*90%</f>
        <v>59.0139</v>
      </c>
      <c r="S41" s="79">
        <v>7</v>
      </c>
      <c r="T41" s="84" t="s">
        <v>643</v>
      </c>
    </row>
    <row r="42" spans="1:35" s="43" customFormat="1" ht="21" x14ac:dyDescent="0.45">
      <c r="A42" s="201" t="s">
        <v>34</v>
      </c>
      <c r="B42" s="76" t="s">
        <v>166</v>
      </c>
      <c r="C42" s="45" t="s">
        <v>175</v>
      </c>
      <c r="D42" s="45" t="s">
        <v>159</v>
      </c>
      <c r="E42" s="80" t="s">
        <v>458</v>
      </c>
      <c r="F42" s="78" t="s">
        <v>150</v>
      </c>
      <c r="G42" s="47" t="s">
        <v>307</v>
      </c>
      <c r="H42" s="50" t="s">
        <v>405</v>
      </c>
      <c r="I42" s="48" t="s">
        <v>101</v>
      </c>
      <c r="J42" s="49">
        <v>7</v>
      </c>
      <c r="K42" s="50" t="s">
        <v>21</v>
      </c>
      <c r="L42" s="50" t="s">
        <v>440</v>
      </c>
      <c r="M42" s="50" t="s">
        <v>97</v>
      </c>
      <c r="N42" s="42">
        <f>K42*400+L42*100+M42</f>
        <v>879</v>
      </c>
      <c r="O42" s="40">
        <v>330</v>
      </c>
      <c r="P42" s="42">
        <f>N42*O42</f>
        <v>290070</v>
      </c>
      <c r="Q42" s="51">
        <f>P42*0.01%</f>
        <v>29.007000000000001</v>
      </c>
      <c r="R42" s="51">
        <f t="shared" si="20"/>
        <v>26.106300000000001</v>
      </c>
      <c r="S42" s="79">
        <f>Q42-R42</f>
        <v>2.9007000000000005</v>
      </c>
      <c r="T42" s="39"/>
    </row>
    <row r="43" spans="1:35" s="43" customFormat="1" ht="21" x14ac:dyDescent="0.45">
      <c r="A43" s="202"/>
      <c r="B43" s="76"/>
      <c r="C43" s="45"/>
      <c r="D43" s="45"/>
      <c r="E43" s="77"/>
      <c r="F43" s="78"/>
      <c r="G43" s="47" t="s">
        <v>307</v>
      </c>
      <c r="H43" s="50" t="s">
        <v>401</v>
      </c>
      <c r="I43" s="48" t="s">
        <v>57</v>
      </c>
      <c r="J43" s="49">
        <v>7</v>
      </c>
      <c r="K43" s="50" t="s">
        <v>20</v>
      </c>
      <c r="L43" s="50" t="s">
        <v>22</v>
      </c>
      <c r="M43" s="50" t="s">
        <v>40</v>
      </c>
      <c r="N43" s="42">
        <f>K43*400+L43*100+M43</f>
        <v>721</v>
      </c>
      <c r="O43" s="40">
        <v>330</v>
      </c>
      <c r="P43" s="42">
        <f>N43*O43</f>
        <v>237930</v>
      </c>
      <c r="Q43" s="51">
        <f>P43*0.01%</f>
        <v>23.793000000000003</v>
      </c>
      <c r="R43" s="51">
        <f t="shared" si="20"/>
        <v>21.413700000000002</v>
      </c>
      <c r="S43" s="79">
        <f>Q43-R43</f>
        <v>2.3793000000000006</v>
      </c>
      <c r="T43" s="39"/>
    </row>
    <row r="44" spans="1:35" s="43" customFormat="1" ht="21" x14ac:dyDescent="0.45">
      <c r="A44" s="203"/>
      <c r="B44" s="76"/>
      <c r="C44" s="45"/>
      <c r="D44" s="45"/>
      <c r="E44" s="77"/>
      <c r="F44" s="78"/>
      <c r="G44" s="47"/>
      <c r="H44" s="50"/>
      <c r="I44" s="48"/>
      <c r="J44" s="49"/>
      <c r="K44" s="50"/>
      <c r="L44" s="50"/>
      <c r="M44" s="50"/>
      <c r="N44" s="42"/>
      <c r="O44" s="40"/>
      <c r="P44" s="42">
        <f>SUM(P42:P43)</f>
        <v>528000</v>
      </c>
      <c r="Q44" s="51">
        <f>SUM(Q42:Q43)</f>
        <v>52.800000000000004</v>
      </c>
      <c r="R44" s="51">
        <f t="shared" si="20"/>
        <v>47.52</v>
      </c>
      <c r="S44" s="79">
        <f>SUM(S42:S43)</f>
        <v>5.2800000000000011</v>
      </c>
      <c r="T44" s="39"/>
    </row>
    <row r="45" spans="1:35" s="43" customFormat="1" ht="21" x14ac:dyDescent="0.45">
      <c r="A45" s="132" t="s">
        <v>35</v>
      </c>
      <c r="B45" s="76" t="s">
        <v>166</v>
      </c>
      <c r="C45" s="45" t="s">
        <v>176</v>
      </c>
      <c r="D45" s="45" t="s">
        <v>159</v>
      </c>
      <c r="E45" s="80" t="s">
        <v>459</v>
      </c>
      <c r="F45" s="78" t="s">
        <v>317</v>
      </c>
      <c r="G45" s="47" t="s">
        <v>307</v>
      </c>
      <c r="H45" s="50" t="s">
        <v>413</v>
      </c>
      <c r="I45" s="48" t="s">
        <v>89</v>
      </c>
      <c r="J45" s="49">
        <v>7</v>
      </c>
      <c r="K45" s="50" t="s">
        <v>20</v>
      </c>
      <c r="L45" s="50" t="s">
        <v>440</v>
      </c>
      <c r="M45" s="50" t="s">
        <v>32</v>
      </c>
      <c r="N45" s="42">
        <f t="shared" ref="N45:N50" si="23">K45*400+L45*100+M45</f>
        <v>413</v>
      </c>
      <c r="O45" s="40">
        <v>330</v>
      </c>
      <c r="P45" s="42">
        <f t="shared" ref="P45:P50" si="24">N45*O45</f>
        <v>136290</v>
      </c>
      <c r="Q45" s="51">
        <f t="shared" ref="Q45:Q50" si="25">P45*0.01%</f>
        <v>13.629000000000001</v>
      </c>
      <c r="R45" s="51">
        <f t="shared" si="20"/>
        <v>12.266100000000002</v>
      </c>
      <c r="S45" s="79">
        <f t="shared" ref="S45:S50" si="26">Q45-R45</f>
        <v>1.3628999999999998</v>
      </c>
      <c r="T45" s="39"/>
    </row>
    <row r="46" spans="1:35" s="43" customFormat="1" ht="21" x14ac:dyDescent="0.45">
      <c r="A46" s="132" t="s">
        <v>36</v>
      </c>
      <c r="B46" s="76" t="s">
        <v>166</v>
      </c>
      <c r="C46" s="45" t="s">
        <v>575</v>
      </c>
      <c r="D46" s="45" t="s">
        <v>159</v>
      </c>
      <c r="E46" s="86" t="s">
        <v>576</v>
      </c>
      <c r="F46" s="78" t="s">
        <v>35</v>
      </c>
      <c r="G46" s="47" t="s">
        <v>577</v>
      </c>
      <c r="H46" s="50" t="s">
        <v>116</v>
      </c>
      <c r="I46" s="48"/>
      <c r="J46" s="49">
        <v>7</v>
      </c>
      <c r="K46" s="50" t="s">
        <v>22</v>
      </c>
      <c r="L46" s="50" t="s">
        <v>440</v>
      </c>
      <c r="M46" s="50" t="s">
        <v>440</v>
      </c>
      <c r="N46" s="42">
        <f t="shared" si="23"/>
        <v>1200</v>
      </c>
      <c r="O46" s="40">
        <v>330</v>
      </c>
      <c r="P46" s="42">
        <f t="shared" si="24"/>
        <v>396000</v>
      </c>
      <c r="Q46" s="51">
        <f t="shared" si="25"/>
        <v>39.6</v>
      </c>
      <c r="R46" s="51">
        <f t="shared" si="20"/>
        <v>35.64</v>
      </c>
      <c r="S46" s="79">
        <f t="shared" si="26"/>
        <v>3.9600000000000009</v>
      </c>
      <c r="T46" s="39"/>
    </row>
    <row r="47" spans="1:35" s="181" customFormat="1" ht="21.75" x14ac:dyDescent="0.45">
      <c r="A47" s="132" t="s">
        <v>37</v>
      </c>
      <c r="B47" s="182" t="s">
        <v>166</v>
      </c>
      <c r="C47" s="183" t="s">
        <v>575</v>
      </c>
      <c r="D47" s="184" t="s">
        <v>712</v>
      </c>
      <c r="E47" s="185" t="s">
        <v>713</v>
      </c>
      <c r="F47" s="186" t="s">
        <v>35</v>
      </c>
      <c r="G47" s="187" t="s">
        <v>307</v>
      </c>
      <c r="H47" s="132" t="s">
        <v>623</v>
      </c>
      <c r="I47" s="130">
        <v>4</v>
      </c>
      <c r="J47" s="131" t="s">
        <v>442</v>
      </c>
      <c r="K47" s="132" t="s">
        <v>25</v>
      </c>
      <c r="L47" s="132" t="s">
        <v>22</v>
      </c>
      <c r="M47" s="132" t="s">
        <v>105</v>
      </c>
      <c r="N47" s="41">
        <f t="shared" si="23"/>
        <v>2787</v>
      </c>
      <c r="O47" s="128">
        <v>330</v>
      </c>
      <c r="P47" s="41">
        <f t="shared" si="24"/>
        <v>919710</v>
      </c>
      <c r="Q47" s="82">
        <f t="shared" si="25"/>
        <v>91.971000000000004</v>
      </c>
      <c r="R47" s="82">
        <f t="shared" si="20"/>
        <v>82.773900000000012</v>
      </c>
      <c r="S47" s="83">
        <f t="shared" si="26"/>
        <v>9.1970999999999918</v>
      </c>
      <c r="T47" s="188"/>
      <c r="U47" s="189"/>
      <c r="V47" s="189"/>
      <c r="W47" s="189"/>
      <c r="X47" s="189"/>
      <c r="Y47" s="189"/>
      <c r="Z47" s="189"/>
      <c r="AA47" s="189"/>
      <c r="AB47" s="189"/>
      <c r="AC47" s="189"/>
      <c r="AD47" s="189"/>
      <c r="AE47" s="189"/>
      <c r="AF47" s="189"/>
      <c r="AG47" s="189"/>
      <c r="AH47" s="189"/>
      <c r="AI47" s="189"/>
    </row>
    <row r="48" spans="1:35" s="99" customFormat="1" ht="21" x14ac:dyDescent="0.45">
      <c r="A48" s="201" t="s">
        <v>38</v>
      </c>
      <c r="B48" s="87" t="s">
        <v>166</v>
      </c>
      <c r="C48" s="88" t="s">
        <v>177</v>
      </c>
      <c r="D48" s="88" t="s">
        <v>161</v>
      </c>
      <c r="E48" s="80" t="s">
        <v>460</v>
      </c>
      <c r="F48" s="89" t="s">
        <v>72</v>
      </c>
      <c r="G48" s="90" t="s">
        <v>307</v>
      </c>
      <c r="H48" s="91" t="s">
        <v>401</v>
      </c>
      <c r="I48" s="93" t="s">
        <v>91</v>
      </c>
      <c r="J48" s="94">
        <v>7</v>
      </c>
      <c r="K48" s="91" t="s">
        <v>22</v>
      </c>
      <c r="L48" s="91" t="s">
        <v>440</v>
      </c>
      <c r="M48" s="91" t="s">
        <v>72</v>
      </c>
      <c r="N48" s="96">
        <f t="shared" si="23"/>
        <v>1254</v>
      </c>
      <c r="O48" s="92">
        <v>330</v>
      </c>
      <c r="P48" s="96">
        <f t="shared" si="24"/>
        <v>413820</v>
      </c>
      <c r="Q48" s="97">
        <f t="shared" si="25"/>
        <v>41.382000000000005</v>
      </c>
      <c r="R48" s="97">
        <f t="shared" si="20"/>
        <v>37.243800000000007</v>
      </c>
      <c r="S48" s="98">
        <f t="shared" si="26"/>
        <v>4.1381999999999977</v>
      </c>
      <c r="T48" s="95"/>
    </row>
    <row r="49" spans="1:20" s="43" customFormat="1" ht="21" x14ac:dyDescent="0.45">
      <c r="A49" s="202"/>
      <c r="B49" s="76"/>
      <c r="C49" s="45"/>
      <c r="D49" s="45"/>
      <c r="E49" s="80"/>
      <c r="F49" s="78"/>
      <c r="G49" s="47" t="s">
        <v>572</v>
      </c>
      <c r="H49" s="50" t="s">
        <v>573</v>
      </c>
      <c r="I49" s="48"/>
      <c r="J49" s="49">
        <v>7</v>
      </c>
      <c r="K49" s="50" t="s">
        <v>21</v>
      </c>
      <c r="L49" s="50" t="s">
        <v>21</v>
      </c>
      <c r="M49" s="50" t="s">
        <v>23</v>
      </c>
      <c r="N49" s="42">
        <f t="shared" si="23"/>
        <v>1004</v>
      </c>
      <c r="O49" s="40">
        <v>330</v>
      </c>
      <c r="P49" s="42">
        <f t="shared" si="24"/>
        <v>331320</v>
      </c>
      <c r="Q49" s="51">
        <f t="shared" si="25"/>
        <v>33.132000000000005</v>
      </c>
      <c r="R49" s="51">
        <f t="shared" si="20"/>
        <v>29.818800000000007</v>
      </c>
      <c r="S49" s="79">
        <f t="shared" si="26"/>
        <v>3.3131999999999984</v>
      </c>
      <c r="T49" s="39"/>
    </row>
    <row r="50" spans="1:20" s="43" customFormat="1" ht="21" x14ac:dyDescent="0.45">
      <c r="A50" s="202"/>
      <c r="B50" s="76"/>
      <c r="C50" s="45"/>
      <c r="D50" s="45"/>
      <c r="E50" s="80"/>
      <c r="F50" s="78"/>
      <c r="G50" s="47" t="s">
        <v>572</v>
      </c>
      <c r="H50" s="50" t="s">
        <v>129</v>
      </c>
      <c r="I50" s="48"/>
      <c r="J50" s="49">
        <v>7</v>
      </c>
      <c r="K50" s="50" t="s">
        <v>25</v>
      </c>
      <c r="L50" s="50" t="s">
        <v>440</v>
      </c>
      <c r="M50" s="50" t="s">
        <v>109</v>
      </c>
      <c r="N50" s="42">
        <f t="shared" si="23"/>
        <v>2491</v>
      </c>
      <c r="O50" s="40">
        <v>330</v>
      </c>
      <c r="P50" s="42">
        <f t="shared" si="24"/>
        <v>822030</v>
      </c>
      <c r="Q50" s="51">
        <f t="shared" si="25"/>
        <v>82.203000000000003</v>
      </c>
      <c r="R50" s="51">
        <f t="shared" si="20"/>
        <v>73.982700000000008</v>
      </c>
      <c r="S50" s="79">
        <f t="shared" si="26"/>
        <v>8.2202999999999946</v>
      </c>
      <c r="T50" s="39"/>
    </row>
    <row r="51" spans="1:20" s="43" customFormat="1" ht="21" x14ac:dyDescent="0.45">
      <c r="A51" s="203"/>
      <c r="B51" s="76"/>
      <c r="C51" s="45"/>
      <c r="D51" s="45"/>
      <c r="E51" s="80"/>
      <c r="F51" s="78"/>
      <c r="G51" s="47"/>
      <c r="H51" s="50"/>
      <c r="I51" s="48"/>
      <c r="J51" s="49"/>
      <c r="K51" s="50"/>
      <c r="L51" s="50"/>
      <c r="M51" s="50"/>
      <c r="N51" s="42"/>
      <c r="O51" s="40"/>
      <c r="P51" s="42">
        <f>SUM(P48:P50)</f>
        <v>1567170</v>
      </c>
      <c r="Q51" s="51">
        <f>SUM(Q48:Q50)</f>
        <v>156.71700000000001</v>
      </c>
      <c r="R51" s="51">
        <f t="shared" si="20"/>
        <v>141.04530000000003</v>
      </c>
      <c r="S51" s="79">
        <f>SUM(S48:S50)</f>
        <v>15.671699999999991</v>
      </c>
      <c r="T51" s="39"/>
    </row>
    <row r="52" spans="1:20" s="43" customFormat="1" ht="21" x14ac:dyDescent="0.45">
      <c r="A52" s="132" t="s">
        <v>39</v>
      </c>
      <c r="B52" s="76" t="s">
        <v>166</v>
      </c>
      <c r="C52" s="45" t="s">
        <v>178</v>
      </c>
      <c r="D52" s="45" t="s">
        <v>161</v>
      </c>
      <c r="E52" s="80" t="s">
        <v>461</v>
      </c>
      <c r="F52" s="78" t="s">
        <v>318</v>
      </c>
      <c r="G52" s="47" t="s">
        <v>307</v>
      </c>
      <c r="H52" s="50" t="s">
        <v>401</v>
      </c>
      <c r="I52" s="48" t="s">
        <v>32</v>
      </c>
      <c r="J52" s="49">
        <v>7</v>
      </c>
      <c r="K52" s="50" t="s">
        <v>20</v>
      </c>
      <c r="L52" s="50" t="s">
        <v>22</v>
      </c>
      <c r="M52" s="50" t="s">
        <v>53</v>
      </c>
      <c r="N52" s="42">
        <f>K52*400+L52*100+M52</f>
        <v>734</v>
      </c>
      <c r="O52" s="40">
        <v>330</v>
      </c>
      <c r="P52" s="42">
        <f>N52*O52</f>
        <v>242220</v>
      </c>
      <c r="Q52" s="51">
        <f t="shared" ref="Q52:Q57" si="27">P52*0.01%</f>
        <v>24.222000000000001</v>
      </c>
      <c r="R52" s="51">
        <f t="shared" si="20"/>
        <v>21.799800000000001</v>
      </c>
      <c r="S52" s="79">
        <f t="shared" ref="S52:S57" si="28">Q52-R52</f>
        <v>2.4222000000000001</v>
      </c>
      <c r="T52" s="39"/>
    </row>
    <row r="53" spans="1:20" s="43" customFormat="1" ht="21" x14ac:dyDescent="0.45">
      <c r="A53" s="201" t="s">
        <v>40</v>
      </c>
      <c r="B53" s="76" t="s">
        <v>163</v>
      </c>
      <c r="C53" s="45" t="s">
        <v>624</v>
      </c>
      <c r="D53" s="45" t="s">
        <v>159</v>
      </c>
      <c r="E53" s="80" t="s">
        <v>625</v>
      </c>
      <c r="F53" s="78"/>
      <c r="G53" s="47" t="s">
        <v>307</v>
      </c>
      <c r="H53" s="50" t="s">
        <v>402</v>
      </c>
      <c r="I53" s="48">
        <v>227</v>
      </c>
      <c r="J53" s="49">
        <v>7</v>
      </c>
      <c r="K53" s="50" t="s">
        <v>22</v>
      </c>
      <c r="L53" s="50" t="s">
        <v>440</v>
      </c>
      <c r="M53" s="50" t="s">
        <v>52</v>
      </c>
      <c r="N53" s="42">
        <f>K53*400+L53*100+M53</f>
        <v>1233</v>
      </c>
      <c r="O53" s="40">
        <v>330</v>
      </c>
      <c r="P53" s="42">
        <f>N53*O53</f>
        <v>406890</v>
      </c>
      <c r="Q53" s="51">
        <f t="shared" si="27"/>
        <v>40.689</v>
      </c>
      <c r="R53" s="51">
        <f t="shared" ref="R53" si="29">Q53*90%</f>
        <v>36.620100000000001</v>
      </c>
      <c r="S53" s="79">
        <f t="shared" si="28"/>
        <v>4.0688999999999993</v>
      </c>
      <c r="T53" s="39"/>
    </row>
    <row r="54" spans="1:20" s="43" customFormat="1" ht="21" x14ac:dyDescent="0.45">
      <c r="A54" s="202"/>
      <c r="B54" s="76" t="s">
        <v>163</v>
      </c>
      <c r="C54" s="45" t="s">
        <v>624</v>
      </c>
      <c r="D54" s="45" t="s">
        <v>159</v>
      </c>
      <c r="E54" s="80" t="s">
        <v>625</v>
      </c>
      <c r="F54" s="78"/>
      <c r="G54" s="47" t="s">
        <v>307</v>
      </c>
      <c r="H54" s="50" t="s">
        <v>402</v>
      </c>
      <c r="I54" s="48">
        <v>228</v>
      </c>
      <c r="J54" s="49">
        <v>7</v>
      </c>
      <c r="K54" s="50" t="s">
        <v>440</v>
      </c>
      <c r="L54" s="50" t="s">
        <v>21</v>
      </c>
      <c r="M54" s="50" t="s">
        <v>37</v>
      </c>
      <c r="N54" s="42">
        <f>K54*400+L54*100+M54</f>
        <v>218</v>
      </c>
      <c r="O54" s="40">
        <v>330</v>
      </c>
      <c r="P54" s="42">
        <f>N54*O54</f>
        <v>71940</v>
      </c>
      <c r="Q54" s="51">
        <f t="shared" si="27"/>
        <v>7.194</v>
      </c>
      <c r="R54" s="51">
        <f t="shared" ref="R54:R55" si="30">Q54*90%</f>
        <v>6.4745999999999997</v>
      </c>
      <c r="S54" s="79">
        <f t="shared" si="28"/>
        <v>0.71940000000000026</v>
      </c>
      <c r="T54" s="39"/>
    </row>
    <row r="55" spans="1:20" s="43" customFormat="1" ht="21" x14ac:dyDescent="0.45">
      <c r="A55" s="203"/>
      <c r="B55" s="76"/>
      <c r="C55" s="45"/>
      <c r="D55" s="45"/>
      <c r="E55" s="80"/>
      <c r="F55" s="78"/>
      <c r="G55" s="47"/>
      <c r="H55" s="50"/>
      <c r="I55" s="48"/>
      <c r="J55" s="49"/>
      <c r="K55" s="50"/>
      <c r="L55" s="50"/>
      <c r="M55" s="50"/>
      <c r="N55" s="42"/>
      <c r="O55" s="40"/>
      <c r="P55" s="42">
        <f>SUM(P53:P54)</f>
        <v>478830</v>
      </c>
      <c r="Q55" s="51">
        <f t="shared" si="27"/>
        <v>47.883000000000003</v>
      </c>
      <c r="R55" s="51">
        <f t="shared" si="30"/>
        <v>43.094700000000003</v>
      </c>
      <c r="S55" s="79">
        <f t="shared" si="28"/>
        <v>4.7882999999999996</v>
      </c>
      <c r="T55" s="39"/>
    </row>
    <row r="56" spans="1:20" s="43" customFormat="1" ht="21" x14ac:dyDescent="0.45">
      <c r="A56" s="201" t="s">
        <v>41</v>
      </c>
      <c r="B56" s="76" t="s">
        <v>166</v>
      </c>
      <c r="C56" s="45" t="s">
        <v>179</v>
      </c>
      <c r="D56" s="45" t="s">
        <v>158</v>
      </c>
      <c r="E56" s="80" t="s">
        <v>462</v>
      </c>
      <c r="F56" s="78" t="s">
        <v>121</v>
      </c>
      <c r="G56" s="47" t="s">
        <v>307</v>
      </c>
      <c r="H56" s="50" t="s">
        <v>404</v>
      </c>
      <c r="I56" s="48" t="s">
        <v>25</v>
      </c>
      <c r="J56" s="49">
        <v>7</v>
      </c>
      <c r="K56" s="50" t="s">
        <v>20</v>
      </c>
      <c r="L56" s="50" t="s">
        <v>21</v>
      </c>
      <c r="M56" s="50" t="s">
        <v>102</v>
      </c>
      <c r="N56" s="42">
        <f>K56*400+L56*100+M56</f>
        <v>684</v>
      </c>
      <c r="O56" s="40">
        <v>330</v>
      </c>
      <c r="P56" s="42">
        <f>N56*O56</f>
        <v>225720</v>
      </c>
      <c r="Q56" s="51">
        <f t="shared" si="27"/>
        <v>22.572000000000003</v>
      </c>
      <c r="R56" s="51">
        <f t="shared" si="20"/>
        <v>20.314800000000002</v>
      </c>
      <c r="S56" s="79">
        <f t="shared" si="28"/>
        <v>2.257200000000001</v>
      </c>
      <c r="T56" s="39"/>
    </row>
    <row r="57" spans="1:20" s="43" customFormat="1" ht="21" x14ac:dyDescent="0.45">
      <c r="A57" s="202"/>
      <c r="B57" s="76"/>
      <c r="C57" s="45"/>
      <c r="D57" s="45"/>
      <c r="E57" s="80"/>
      <c r="F57" s="78"/>
      <c r="G57" s="47" t="s">
        <v>577</v>
      </c>
      <c r="H57" s="50" t="s">
        <v>63</v>
      </c>
      <c r="I57" s="48"/>
      <c r="J57" s="49"/>
      <c r="K57" s="50" t="s">
        <v>23</v>
      </c>
      <c r="L57" s="50" t="s">
        <v>440</v>
      </c>
      <c r="M57" s="50" t="s">
        <v>440</v>
      </c>
      <c r="N57" s="42">
        <f>K57*400+L57*100+M57</f>
        <v>1600</v>
      </c>
      <c r="O57" s="40">
        <v>330</v>
      </c>
      <c r="P57" s="42">
        <f>N57*O57</f>
        <v>528000</v>
      </c>
      <c r="Q57" s="51">
        <f t="shared" si="27"/>
        <v>52.800000000000004</v>
      </c>
      <c r="R57" s="51">
        <f t="shared" si="20"/>
        <v>47.52</v>
      </c>
      <c r="S57" s="79">
        <f t="shared" si="28"/>
        <v>5.2800000000000011</v>
      </c>
      <c r="T57" s="39"/>
    </row>
    <row r="58" spans="1:20" s="43" customFormat="1" ht="21" x14ac:dyDescent="0.45">
      <c r="A58" s="203"/>
      <c r="B58" s="76"/>
      <c r="C58" s="45"/>
      <c r="D58" s="45"/>
      <c r="E58" s="80"/>
      <c r="F58" s="78"/>
      <c r="G58" s="47"/>
      <c r="H58" s="50"/>
      <c r="I58" s="48"/>
      <c r="J58" s="49"/>
      <c r="K58" s="50"/>
      <c r="L58" s="50"/>
      <c r="M58" s="50"/>
      <c r="N58" s="42"/>
      <c r="O58" s="40"/>
      <c r="P58" s="42">
        <f>SUM(P56:P57)</f>
        <v>753720</v>
      </c>
      <c r="Q58" s="51">
        <f>SUM(Q56:Q57)</f>
        <v>75.372000000000014</v>
      </c>
      <c r="R58" s="51">
        <f t="shared" si="20"/>
        <v>67.834800000000016</v>
      </c>
      <c r="S58" s="79">
        <f>SUM(S56:S57)</f>
        <v>7.5372000000000021</v>
      </c>
      <c r="T58" s="39"/>
    </row>
    <row r="59" spans="1:20" s="43" customFormat="1" ht="21" x14ac:dyDescent="0.45">
      <c r="A59" s="201" t="s">
        <v>42</v>
      </c>
      <c r="B59" s="76" t="s">
        <v>166</v>
      </c>
      <c r="C59" s="45" t="s">
        <v>180</v>
      </c>
      <c r="D59" s="45" t="s">
        <v>161</v>
      </c>
      <c r="E59" s="80" t="s">
        <v>463</v>
      </c>
      <c r="F59" s="78" t="s">
        <v>319</v>
      </c>
      <c r="G59" s="47" t="s">
        <v>307</v>
      </c>
      <c r="H59" s="50" t="s">
        <v>415</v>
      </c>
      <c r="I59" s="48" t="s">
        <v>391</v>
      </c>
      <c r="J59" s="49">
        <v>7</v>
      </c>
      <c r="K59" s="50" t="s">
        <v>20</v>
      </c>
      <c r="L59" s="50" t="s">
        <v>440</v>
      </c>
      <c r="M59" s="50" t="s">
        <v>100</v>
      </c>
      <c r="N59" s="42">
        <f>K59*400+L59*100+M59</f>
        <v>482</v>
      </c>
      <c r="O59" s="40">
        <v>330</v>
      </c>
      <c r="P59" s="42">
        <f>N59*O59</f>
        <v>159060</v>
      </c>
      <c r="Q59" s="51">
        <f>P59*0.01%</f>
        <v>15.906000000000001</v>
      </c>
      <c r="R59" s="51">
        <f t="shared" si="20"/>
        <v>14.3154</v>
      </c>
      <c r="S59" s="79">
        <f>Q59-R59</f>
        <v>1.5906000000000002</v>
      </c>
      <c r="T59" s="39"/>
    </row>
    <row r="60" spans="1:20" s="43" customFormat="1" ht="21" x14ac:dyDescent="0.45">
      <c r="A60" s="202"/>
      <c r="B60" s="76"/>
      <c r="C60" s="45"/>
      <c r="D60" s="45"/>
      <c r="E60" s="77"/>
      <c r="F60" s="78"/>
      <c r="G60" s="47" t="s">
        <v>307</v>
      </c>
      <c r="H60" s="50" t="s">
        <v>415</v>
      </c>
      <c r="I60" s="48" t="s">
        <v>374</v>
      </c>
      <c r="J60" s="49">
        <v>7</v>
      </c>
      <c r="K60" s="50" t="s">
        <v>22</v>
      </c>
      <c r="L60" s="50" t="s">
        <v>20</v>
      </c>
      <c r="M60" s="50" t="s">
        <v>29</v>
      </c>
      <c r="N60" s="42">
        <f>K60*400+L60*100+M60</f>
        <v>1310</v>
      </c>
      <c r="O60" s="40">
        <v>330</v>
      </c>
      <c r="P60" s="42">
        <f>N60*O60</f>
        <v>432300</v>
      </c>
      <c r="Q60" s="51">
        <f>P60*0.01%</f>
        <v>43.230000000000004</v>
      </c>
      <c r="R60" s="51">
        <f t="shared" si="20"/>
        <v>38.907000000000004</v>
      </c>
      <c r="S60" s="79">
        <f>Q60-R60</f>
        <v>4.3230000000000004</v>
      </c>
      <c r="T60" s="39"/>
    </row>
    <row r="61" spans="1:20" s="43" customFormat="1" ht="21" x14ac:dyDescent="0.45">
      <c r="A61" s="202"/>
      <c r="B61" s="76"/>
      <c r="C61" s="45"/>
      <c r="D61" s="45"/>
      <c r="E61" s="77"/>
      <c r="F61" s="78"/>
      <c r="G61" s="47" t="s">
        <v>307</v>
      </c>
      <c r="H61" s="50" t="s">
        <v>415</v>
      </c>
      <c r="I61" s="48" t="s">
        <v>348</v>
      </c>
      <c r="J61" s="49">
        <v>7</v>
      </c>
      <c r="K61" s="50" t="s">
        <v>21</v>
      </c>
      <c r="L61" s="50" t="s">
        <v>21</v>
      </c>
      <c r="M61" s="50" t="s">
        <v>69</v>
      </c>
      <c r="N61" s="42">
        <f>K61*400+L61*100+M61</f>
        <v>1051</v>
      </c>
      <c r="O61" s="40">
        <v>330</v>
      </c>
      <c r="P61" s="42">
        <f>N61*O61</f>
        <v>346830</v>
      </c>
      <c r="Q61" s="51">
        <f>P61*0.01%</f>
        <v>34.683</v>
      </c>
      <c r="R61" s="51">
        <f t="shared" si="20"/>
        <v>31.214700000000001</v>
      </c>
      <c r="S61" s="79">
        <f>Q61-R61</f>
        <v>3.4682999999999993</v>
      </c>
      <c r="T61" s="39"/>
    </row>
    <row r="62" spans="1:20" s="43" customFormat="1" ht="21" x14ac:dyDescent="0.45">
      <c r="A62" s="203"/>
      <c r="B62" s="76"/>
      <c r="C62" s="45"/>
      <c r="D62" s="45"/>
      <c r="E62" s="77"/>
      <c r="F62" s="78"/>
      <c r="G62" s="47"/>
      <c r="H62" s="50"/>
      <c r="I62" s="48"/>
      <c r="J62" s="49"/>
      <c r="K62" s="50"/>
      <c r="L62" s="50"/>
      <c r="M62" s="50"/>
      <c r="N62" s="42"/>
      <c r="O62" s="40"/>
      <c r="P62" s="42">
        <f>SUM(P60:P61)</f>
        <v>779130</v>
      </c>
      <c r="Q62" s="51">
        <f>SUM(Q59:Q61)</f>
        <v>93.819000000000003</v>
      </c>
      <c r="R62" s="51">
        <f t="shared" si="20"/>
        <v>84.437100000000001</v>
      </c>
      <c r="S62" s="79">
        <f>SUM(S59:S61)</f>
        <v>9.3818999999999999</v>
      </c>
      <c r="T62" s="39"/>
    </row>
    <row r="63" spans="1:20" s="43" customFormat="1" ht="21" x14ac:dyDescent="0.45">
      <c r="A63" s="201" t="s">
        <v>43</v>
      </c>
      <c r="B63" s="76" t="s">
        <v>156</v>
      </c>
      <c r="C63" s="45" t="s">
        <v>181</v>
      </c>
      <c r="D63" s="45" t="s">
        <v>174</v>
      </c>
      <c r="E63" s="80" t="s">
        <v>441</v>
      </c>
      <c r="F63" s="78" t="s">
        <v>316</v>
      </c>
      <c r="G63" s="47" t="s">
        <v>307</v>
      </c>
      <c r="H63" s="50" t="s">
        <v>416</v>
      </c>
      <c r="I63" s="48" t="s">
        <v>55</v>
      </c>
      <c r="J63" s="49">
        <v>7</v>
      </c>
      <c r="K63" s="50" t="s">
        <v>25</v>
      </c>
      <c r="L63" s="50" t="s">
        <v>21</v>
      </c>
      <c r="M63" s="50" t="s">
        <v>106</v>
      </c>
      <c r="N63" s="42">
        <f t="shared" ref="N63:N68" si="31">K63*400+L63*100+M63</f>
        <v>2688</v>
      </c>
      <c r="O63" s="40">
        <v>330</v>
      </c>
      <c r="P63" s="42">
        <f t="shared" ref="P63:P68" si="32">N63*O63</f>
        <v>887040</v>
      </c>
      <c r="Q63" s="51">
        <f t="shared" ref="Q63:Q68" si="33">P63*0.01%</f>
        <v>88.704000000000008</v>
      </c>
      <c r="R63" s="51">
        <f t="shared" ref="R63:R69" si="34">Q63*90%</f>
        <v>79.833600000000004</v>
      </c>
      <c r="S63" s="79">
        <f t="shared" ref="S63:S68" si="35">Q63-R63</f>
        <v>8.8704000000000036</v>
      </c>
      <c r="T63" s="39"/>
    </row>
    <row r="64" spans="1:20" s="43" customFormat="1" ht="21" x14ac:dyDescent="0.45">
      <c r="A64" s="202"/>
      <c r="B64" s="76"/>
      <c r="C64" s="45"/>
      <c r="D64" s="45"/>
      <c r="E64" s="77"/>
      <c r="F64" s="78"/>
      <c r="G64" s="47" t="s">
        <v>307</v>
      </c>
      <c r="H64" s="50" t="s">
        <v>413</v>
      </c>
      <c r="I64" s="48" t="s">
        <v>64</v>
      </c>
      <c r="J64" s="49">
        <v>7</v>
      </c>
      <c r="K64" s="50" t="s">
        <v>23</v>
      </c>
      <c r="L64" s="50" t="s">
        <v>22</v>
      </c>
      <c r="M64" s="50" t="s">
        <v>99</v>
      </c>
      <c r="N64" s="42">
        <f t="shared" si="31"/>
        <v>1981</v>
      </c>
      <c r="O64" s="40">
        <v>330</v>
      </c>
      <c r="P64" s="42">
        <f t="shared" si="32"/>
        <v>653730</v>
      </c>
      <c r="Q64" s="51">
        <f t="shared" si="33"/>
        <v>65.373000000000005</v>
      </c>
      <c r="R64" s="51">
        <f t="shared" si="34"/>
        <v>58.835700000000003</v>
      </c>
      <c r="S64" s="79">
        <f t="shared" si="35"/>
        <v>6.5373000000000019</v>
      </c>
      <c r="T64" s="39"/>
    </row>
    <row r="65" spans="1:20" s="43" customFormat="1" ht="21" x14ac:dyDescent="0.45">
      <c r="A65" s="202"/>
      <c r="B65" s="76"/>
      <c r="C65" s="45"/>
      <c r="D65" s="45"/>
      <c r="E65" s="77"/>
      <c r="F65" s="78"/>
      <c r="G65" s="47" t="s">
        <v>574</v>
      </c>
      <c r="H65" s="50" t="s">
        <v>104</v>
      </c>
      <c r="I65" s="48"/>
      <c r="J65" s="49">
        <v>7</v>
      </c>
      <c r="K65" s="50" t="s">
        <v>21</v>
      </c>
      <c r="L65" s="50" t="s">
        <v>440</v>
      </c>
      <c r="M65" s="50" t="s">
        <v>65</v>
      </c>
      <c r="N65" s="42">
        <f t="shared" si="31"/>
        <v>847</v>
      </c>
      <c r="O65" s="40">
        <v>100</v>
      </c>
      <c r="P65" s="42">
        <f t="shared" si="32"/>
        <v>84700</v>
      </c>
      <c r="Q65" s="51">
        <f t="shared" si="33"/>
        <v>8.4700000000000006</v>
      </c>
      <c r="R65" s="51">
        <f t="shared" si="34"/>
        <v>7.6230000000000011</v>
      </c>
      <c r="S65" s="79">
        <f t="shared" si="35"/>
        <v>0.84699999999999953</v>
      </c>
      <c r="T65" s="39"/>
    </row>
    <row r="66" spans="1:20" s="43" customFormat="1" ht="21" x14ac:dyDescent="0.45">
      <c r="A66" s="202"/>
      <c r="B66" s="76"/>
      <c r="C66" s="45"/>
      <c r="D66" s="45"/>
      <c r="E66" s="77"/>
      <c r="F66" s="78"/>
      <c r="G66" s="47" t="s">
        <v>307</v>
      </c>
      <c r="H66" s="50" t="s">
        <v>413</v>
      </c>
      <c r="I66" s="48" t="s">
        <v>79</v>
      </c>
      <c r="J66" s="49">
        <v>7</v>
      </c>
      <c r="K66" s="50" t="s">
        <v>20</v>
      </c>
      <c r="L66" s="50" t="s">
        <v>440</v>
      </c>
      <c r="M66" s="50" t="s">
        <v>80</v>
      </c>
      <c r="N66" s="42">
        <f t="shared" si="31"/>
        <v>462</v>
      </c>
      <c r="O66" s="40">
        <v>330</v>
      </c>
      <c r="P66" s="42">
        <f t="shared" si="32"/>
        <v>152460</v>
      </c>
      <c r="Q66" s="51">
        <f t="shared" si="33"/>
        <v>15.246</v>
      </c>
      <c r="R66" s="51">
        <f t="shared" si="34"/>
        <v>13.721400000000001</v>
      </c>
      <c r="S66" s="79">
        <f t="shared" si="35"/>
        <v>1.5245999999999995</v>
      </c>
      <c r="T66" s="39"/>
    </row>
    <row r="67" spans="1:20" s="103" customFormat="1" ht="23.25" customHeight="1" x14ac:dyDescent="0.45">
      <c r="A67" s="202"/>
      <c r="B67" s="76" t="s">
        <v>156</v>
      </c>
      <c r="C67" s="45" t="s">
        <v>181</v>
      </c>
      <c r="D67" s="45" t="s">
        <v>174</v>
      </c>
      <c r="E67" s="80" t="s">
        <v>441</v>
      </c>
      <c r="F67" s="78"/>
      <c r="G67" s="47" t="s">
        <v>307</v>
      </c>
      <c r="H67" s="50" t="s">
        <v>421</v>
      </c>
      <c r="I67" s="81">
        <v>9</v>
      </c>
      <c r="J67" s="39" t="s">
        <v>442</v>
      </c>
      <c r="K67" s="50" t="s">
        <v>45</v>
      </c>
      <c r="L67" s="50" t="s">
        <v>22</v>
      </c>
      <c r="M67" s="50" t="s">
        <v>70</v>
      </c>
      <c r="N67" s="42">
        <f t="shared" si="31"/>
        <v>10752</v>
      </c>
      <c r="O67" s="40">
        <v>330</v>
      </c>
      <c r="P67" s="42">
        <f t="shared" si="32"/>
        <v>3548160</v>
      </c>
      <c r="Q67" s="82">
        <f t="shared" si="33"/>
        <v>354.81600000000003</v>
      </c>
      <c r="R67" s="51">
        <f t="shared" si="34"/>
        <v>319.33440000000002</v>
      </c>
      <c r="S67" s="79">
        <f t="shared" si="35"/>
        <v>35.481600000000014</v>
      </c>
      <c r="T67" s="101"/>
    </row>
    <row r="68" spans="1:20" s="103" customFormat="1" ht="21" x14ac:dyDescent="0.45">
      <c r="A68" s="202"/>
      <c r="B68" s="76"/>
      <c r="C68" s="45"/>
      <c r="D68" s="45"/>
      <c r="E68" s="104"/>
      <c r="F68" s="78"/>
      <c r="G68" s="47" t="s">
        <v>307</v>
      </c>
      <c r="H68" s="50" t="s">
        <v>433</v>
      </c>
      <c r="I68" s="81">
        <v>3</v>
      </c>
      <c r="J68" s="39" t="s">
        <v>442</v>
      </c>
      <c r="K68" s="50" t="s">
        <v>22</v>
      </c>
      <c r="L68" s="50" t="s">
        <v>440</v>
      </c>
      <c r="M68" s="50" t="s">
        <v>45</v>
      </c>
      <c r="N68" s="42">
        <f t="shared" si="31"/>
        <v>1226</v>
      </c>
      <c r="O68" s="40">
        <v>330</v>
      </c>
      <c r="P68" s="42">
        <f t="shared" si="32"/>
        <v>404580</v>
      </c>
      <c r="Q68" s="82">
        <f t="shared" si="33"/>
        <v>40.457999999999998</v>
      </c>
      <c r="R68" s="51">
        <f t="shared" si="34"/>
        <v>36.412199999999999</v>
      </c>
      <c r="S68" s="79">
        <f t="shared" si="35"/>
        <v>4.0457999999999998</v>
      </c>
      <c r="T68" s="101"/>
    </row>
    <row r="69" spans="1:20" s="103" customFormat="1" ht="21" x14ac:dyDescent="0.45">
      <c r="A69" s="203"/>
      <c r="B69" s="76"/>
      <c r="C69" s="45"/>
      <c r="D69" s="45"/>
      <c r="E69" s="104"/>
      <c r="F69" s="78"/>
      <c r="G69" s="47"/>
      <c r="H69" s="50"/>
      <c r="I69" s="81"/>
      <c r="J69" s="39"/>
      <c r="K69" s="50"/>
      <c r="L69" s="50"/>
      <c r="M69" s="50"/>
      <c r="N69" s="42"/>
      <c r="O69" s="40"/>
      <c r="P69" s="42">
        <f>SUM(P63:P68)</f>
        <v>5730670</v>
      </c>
      <c r="Q69" s="82">
        <f>SUM(Q63:Q68)</f>
        <v>573.06700000000001</v>
      </c>
      <c r="R69" s="51">
        <f t="shared" si="34"/>
        <v>515.76030000000003</v>
      </c>
      <c r="S69" s="79">
        <f>SUM(S63:S68)</f>
        <v>57.306700000000021</v>
      </c>
      <c r="T69" s="101"/>
    </row>
    <row r="70" spans="1:20" s="43" customFormat="1" ht="21" x14ac:dyDescent="0.45">
      <c r="A70" s="132" t="s">
        <v>44</v>
      </c>
      <c r="B70" s="76" t="s">
        <v>156</v>
      </c>
      <c r="C70" s="45" t="s">
        <v>182</v>
      </c>
      <c r="D70" s="45" t="s">
        <v>183</v>
      </c>
      <c r="E70" s="80" t="s">
        <v>464</v>
      </c>
      <c r="F70" s="78" t="s">
        <v>99</v>
      </c>
      <c r="G70" s="47" t="s">
        <v>307</v>
      </c>
      <c r="H70" s="50" t="s">
        <v>414</v>
      </c>
      <c r="I70" s="48" t="s">
        <v>129</v>
      </c>
      <c r="J70" s="49">
        <v>7</v>
      </c>
      <c r="K70" s="50" t="s">
        <v>440</v>
      </c>
      <c r="L70" s="50" t="s">
        <v>22</v>
      </c>
      <c r="M70" s="50" t="s">
        <v>95</v>
      </c>
      <c r="N70" s="42">
        <f>K70*400+L70*100+M70</f>
        <v>377</v>
      </c>
      <c r="O70" s="40">
        <v>330</v>
      </c>
      <c r="P70" s="42">
        <f>N70*O70</f>
        <v>124410</v>
      </c>
      <c r="Q70" s="51">
        <f>P70*0.01%</f>
        <v>12.441000000000001</v>
      </c>
      <c r="R70" s="51">
        <f t="shared" ref="R70:R85" si="36">Q70*90%</f>
        <v>11.196900000000001</v>
      </c>
      <c r="S70" s="79">
        <f>Q70-R70</f>
        <v>1.2440999999999995</v>
      </c>
      <c r="T70" s="39"/>
    </row>
    <row r="71" spans="1:20" s="43" customFormat="1" ht="21" x14ac:dyDescent="0.45">
      <c r="A71" s="132" t="s">
        <v>45</v>
      </c>
      <c r="B71" s="76" t="s">
        <v>166</v>
      </c>
      <c r="C71" s="45" t="s">
        <v>184</v>
      </c>
      <c r="D71" s="45" t="s">
        <v>159</v>
      </c>
      <c r="E71" s="80" t="s">
        <v>465</v>
      </c>
      <c r="F71" s="78" t="s">
        <v>320</v>
      </c>
      <c r="G71" s="47" t="s">
        <v>307</v>
      </c>
      <c r="H71" s="50" t="s">
        <v>417</v>
      </c>
      <c r="I71" s="48" t="s">
        <v>23</v>
      </c>
      <c r="J71" s="49">
        <v>7</v>
      </c>
      <c r="K71" s="50" t="s">
        <v>440</v>
      </c>
      <c r="L71" s="50" t="s">
        <v>22</v>
      </c>
      <c r="M71" s="50" t="s">
        <v>82</v>
      </c>
      <c r="N71" s="42">
        <f>K71*400+L71*100+M71</f>
        <v>364</v>
      </c>
      <c r="O71" s="40">
        <v>330</v>
      </c>
      <c r="P71" s="42">
        <f>N71*O71</f>
        <v>120120</v>
      </c>
      <c r="Q71" s="51">
        <f>P71*0.01%</f>
        <v>12.012</v>
      </c>
      <c r="R71" s="51">
        <f t="shared" si="36"/>
        <v>10.8108</v>
      </c>
      <c r="S71" s="79">
        <f>Q71-R71</f>
        <v>1.2012</v>
      </c>
      <c r="T71" s="39"/>
    </row>
    <row r="72" spans="1:20" s="12" customFormat="1" ht="24" x14ac:dyDescent="0.5">
      <c r="A72" s="209" t="s">
        <v>46</v>
      </c>
      <c r="B72" s="4" t="s">
        <v>156</v>
      </c>
      <c r="C72" s="5" t="s">
        <v>697</v>
      </c>
      <c r="D72" s="25" t="s">
        <v>159</v>
      </c>
      <c r="E72" s="26" t="s">
        <v>698</v>
      </c>
      <c r="F72" s="163" t="s">
        <v>77</v>
      </c>
      <c r="G72" s="6" t="s">
        <v>307</v>
      </c>
      <c r="H72" s="20" t="s">
        <v>401</v>
      </c>
      <c r="I72" s="8">
        <v>4</v>
      </c>
      <c r="J72" s="9" t="s">
        <v>442</v>
      </c>
      <c r="K72" s="20" t="s">
        <v>440</v>
      </c>
      <c r="L72" s="20" t="s">
        <v>20</v>
      </c>
      <c r="M72" s="20" t="s">
        <v>91</v>
      </c>
      <c r="N72" s="10">
        <f>K72*400+L72*100+M72</f>
        <v>173</v>
      </c>
      <c r="O72" s="7">
        <v>330</v>
      </c>
      <c r="P72" s="10">
        <f>N72*O72</f>
        <v>57090</v>
      </c>
      <c r="Q72" s="18">
        <f t="shared" ref="Q72:Q73" si="37">P72*0.01%</f>
        <v>5.7090000000000005</v>
      </c>
      <c r="R72" s="18">
        <f t="shared" si="36"/>
        <v>5.1381000000000006</v>
      </c>
      <c r="S72" s="19">
        <f t="shared" ref="S72:S73" si="38">Q72-R72</f>
        <v>0.57089999999999996</v>
      </c>
      <c r="T72" s="11"/>
    </row>
    <row r="73" spans="1:20" s="12" customFormat="1" x14ac:dyDescent="0.5">
      <c r="A73" s="210"/>
      <c r="B73" s="4"/>
      <c r="C73" s="5"/>
      <c r="D73" s="25"/>
      <c r="E73" s="161"/>
      <c r="F73" s="163"/>
      <c r="G73" s="6" t="s">
        <v>307</v>
      </c>
      <c r="H73" s="20" t="s">
        <v>401</v>
      </c>
      <c r="I73" s="8">
        <v>4</v>
      </c>
      <c r="J73" s="9" t="s">
        <v>442</v>
      </c>
      <c r="K73" s="20" t="s">
        <v>20</v>
      </c>
      <c r="L73" s="20" t="s">
        <v>22</v>
      </c>
      <c r="M73" s="20" t="s">
        <v>83</v>
      </c>
      <c r="N73" s="10">
        <f>K73*400+L73*100+M73</f>
        <v>765</v>
      </c>
      <c r="O73" s="7">
        <v>330</v>
      </c>
      <c r="P73" s="10">
        <f>N73*O73</f>
        <v>252450</v>
      </c>
      <c r="Q73" s="18">
        <f t="shared" si="37"/>
        <v>25.245000000000001</v>
      </c>
      <c r="R73" s="18">
        <f t="shared" si="36"/>
        <v>22.720500000000001</v>
      </c>
      <c r="S73" s="19">
        <f t="shared" si="38"/>
        <v>2.5244999999999997</v>
      </c>
      <c r="T73" s="11"/>
    </row>
    <row r="74" spans="1:20" s="12" customFormat="1" x14ac:dyDescent="0.5">
      <c r="A74" s="211"/>
      <c r="B74" s="4"/>
      <c r="C74" s="5"/>
      <c r="D74" s="25"/>
      <c r="E74" s="161"/>
      <c r="F74" s="163"/>
      <c r="G74" s="6"/>
      <c r="H74" s="20"/>
      <c r="I74" s="8"/>
      <c r="J74" s="9"/>
      <c r="K74" s="20"/>
      <c r="L74" s="20"/>
      <c r="M74" s="20"/>
      <c r="N74" s="10"/>
      <c r="O74" s="7"/>
      <c r="P74" s="10"/>
      <c r="Q74" s="18">
        <f>SUM(Q72:Q73)</f>
        <v>30.954000000000001</v>
      </c>
      <c r="R74" s="18">
        <f t="shared" si="36"/>
        <v>27.858600000000003</v>
      </c>
      <c r="S74" s="19">
        <f>SUM(S72:S73)</f>
        <v>3.0953999999999997</v>
      </c>
      <c r="T74" s="11"/>
    </row>
    <row r="75" spans="1:20" s="43" customFormat="1" ht="21" x14ac:dyDescent="0.45">
      <c r="A75" s="201" t="s">
        <v>47</v>
      </c>
      <c r="B75" s="76" t="s">
        <v>156</v>
      </c>
      <c r="C75" s="45" t="s">
        <v>185</v>
      </c>
      <c r="D75" s="45" t="s">
        <v>186</v>
      </c>
      <c r="E75" s="80" t="s">
        <v>466</v>
      </c>
      <c r="F75" s="78" t="s">
        <v>321</v>
      </c>
      <c r="G75" s="47" t="s">
        <v>307</v>
      </c>
      <c r="H75" s="50" t="s">
        <v>418</v>
      </c>
      <c r="I75" s="48" t="s">
        <v>59</v>
      </c>
      <c r="J75" s="49">
        <v>7</v>
      </c>
      <c r="K75" s="50" t="s">
        <v>23</v>
      </c>
      <c r="L75" s="50" t="s">
        <v>21</v>
      </c>
      <c r="M75" s="50" t="s">
        <v>440</v>
      </c>
      <c r="N75" s="42">
        <f>K75*400+L75*100+M75</f>
        <v>1800</v>
      </c>
      <c r="O75" s="40">
        <v>330</v>
      </c>
      <c r="P75" s="42">
        <f>N75*O75</f>
        <v>594000</v>
      </c>
      <c r="Q75" s="51">
        <f>P75*0.01%</f>
        <v>59.400000000000006</v>
      </c>
      <c r="R75" s="51">
        <f t="shared" si="36"/>
        <v>53.460000000000008</v>
      </c>
      <c r="S75" s="79">
        <f>Q75-R75</f>
        <v>5.9399999999999977</v>
      </c>
      <c r="T75" s="39"/>
    </row>
    <row r="76" spans="1:20" s="43" customFormat="1" ht="21" x14ac:dyDescent="0.45">
      <c r="A76" s="202"/>
      <c r="B76" s="76"/>
      <c r="C76" s="45"/>
      <c r="D76" s="45"/>
      <c r="E76" s="77"/>
      <c r="F76" s="78"/>
      <c r="G76" s="47" t="s">
        <v>307</v>
      </c>
      <c r="H76" s="50" t="s">
        <v>418</v>
      </c>
      <c r="I76" s="48" t="s">
        <v>63</v>
      </c>
      <c r="J76" s="49">
        <v>7</v>
      </c>
      <c r="K76" s="50" t="s">
        <v>25</v>
      </c>
      <c r="L76" s="50" t="s">
        <v>21</v>
      </c>
      <c r="M76" s="50" t="s">
        <v>92</v>
      </c>
      <c r="N76" s="42">
        <f>K76*400+L76*100+M76</f>
        <v>2674</v>
      </c>
      <c r="O76" s="40">
        <v>330</v>
      </c>
      <c r="P76" s="42">
        <f>N76*O76</f>
        <v>882420</v>
      </c>
      <c r="Q76" s="51">
        <f>P76*0.01%</f>
        <v>88.242000000000004</v>
      </c>
      <c r="R76" s="51">
        <f t="shared" si="36"/>
        <v>79.4178</v>
      </c>
      <c r="S76" s="79">
        <f>Q76-R76</f>
        <v>8.8242000000000047</v>
      </c>
      <c r="T76" s="39"/>
    </row>
    <row r="77" spans="1:20" s="43" customFormat="1" ht="21" x14ac:dyDescent="0.45">
      <c r="A77" s="203"/>
      <c r="B77" s="76"/>
      <c r="C77" s="45"/>
      <c r="D77" s="45"/>
      <c r="E77" s="77"/>
      <c r="F77" s="78"/>
      <c r="G77" s="47"/>
      <c r="H77" s="50"/>
      <c r="I77" s="48"/>
      <c r="J77" s="49"/>
      <c r="K77" s="50"/>
      <c r="L77" s="50"/>
      <c r="M77" s="50"/>
      <c r="N77" s="42"/>
      <c r="O77" s="40"/>
      <c r="P77" s="42">
        <f>SUM(P75:P76)</f>
        <v>1476420</v>
      </c>
      <c r="Q77" s="51">
        <f>SUM(Q75:Q76)</f>
        <v>147.642</v>
      </c>
      <c r="R77" s="51">
        <f t="shared" si="36"/>
        <v>132.87780000000001</v>
      </c>
      <c r="S77" s="79">
        <f>SUM(S75:S76)</f>
        <v>14.764200000000002</v>
      </c>
      <c r="T77" s="39"/>
    </row>
    <row r="78" spans="1:20" s="43" customFormat="1" ht="21" x14ac:dyDescent="0.45">
      <c r="A78" s="132" t="s">
        <v>48</v>
      </c>
      <c r="B78" s="76" t="s">
        <v>166</v>
      </c>
      <c r="C78" s="45" t="s">
        <v>187</v>
      </c>
      <c r="D78" s="45" t="s">
        <v>161</v>
      </c>
      <c r="E78" s="80" t="s">
        <v>467</v>
      </c>
      <c r="F78" s="78" t="s">
        <v>322</v>
      </c>
      <c r="G78" s="47" t="s">
        <v>307</v>
      </c>
      <c r="H78" s="50" t="s">
        <v>419</v>
      </c>
      <c r="I78" s="48" t="s">
        <v>24</v>
      </c>
      <c r="J78" s="49">
        <v>7</v>
      </c>
      <c r="K78" s="50" t="s">
        <v>45</v>
      </c>
      <c r="L78" s="50" t="s">
        <v>440</v>
      </c>
      <c r="M78" s="50" t="s">
        <v>54</v>
      </c>
      <c r="N78" s="42">
        <f>K78*400+L78*100+M78</f>
        <v>10435</v>
      </c>
      <c r="O78" s="40">
        <v>330</v>
      </c>
      <c r="P78" s="42">
        <f>N78*O78</f>
        <v>3443550</v>
      </c>
      <c r="Q78" s="51">
        <f>P78*0.01%</f>
        <v>344.35500000000002</v>
      </c>
      <c r="R78" s="51">
        <f t="shared" si="36"/>
        <v>309.91950000000003</v>
      </c>
      <c r="S78" s="79">
        <f>Q78-R78</f>
        <v>34.43549999999999</v>
      </c>
      <c r="T78" s="39"/>
    </row>
    <row r="79" spans="1:20" s="43" customFormat="1" ht="21" x14ac:dyDescent="0.45">
      <c r="A79" s="190" t="s">
        <v>49</v>
      </c>
      <c r="B79" s="76" t="s">
        <v>156</v>
      </c>
      <c r="C79" s="45" t="s">
        <v>578</v>
      </c>
      <c r="D79" s="45" t="s">
        <v>174</v>
      </c>
      <c r="E79" s="105" t="s">
        <v>579</v>
      </c>
      <c r="F79" s="78" t="s">
        <v>55</v>
      </c>
      <c r="G79" s="47" t="s">
        <v>572</v>
      </c>
      <c r="H79" s="50" t="s">
        <v>141</v>
      </c>
      <c r="I79" s="48"/>
      <c r="J79" s="49">
        <v>7</v>
      </c>
      <c r="K79" s="50" t="s">
        <v>31</v>
      </c>
      <c r="L79" s="50" t="s">
        <v>22</v>
      </c>
      <c r="M79" s="50" t="s">
        <v>111</v>
      </c>
      <c r="N79" s="42">
        <f>K79*400+L79*100+M79</f>
        <v>5193</v>
      </c>
      <c r="O79" s="40">
        <v>330</v>
      </c>
      <c r="P79" s="42">
        <f>N79*O79</f>
        <v>1713690</v>
      </c>
      <c r="Q79" s="51">
        <f>P79*0.01%</f>
        <v>171.369</v>
      </c>
      <c r="R79" s="51">
        <f t="shared" si="36"/>
        <v>154.2321</v>
      </c>
      <c r="S79" s="79">
        <f>Q79-R79</f>
        <v>17.136899999999997</v>
      </c>
      <c r="T79" s="39"/>
    </row>
    <row r="80" spans="1:20" s="12" customFormat="1" ht="24" x14ac:dyDescent="0.5">
      <c r="A80" s="201" t="s">
        <v>50</v>
      </c>
      <c r="B80" s="4" t="s">
        <v>156</v>
      </c>
      <c r="C80" s="5" t="s">
        <v>673</v>
      </c>
      <c r="D80" s="25" t="s">
        <v>158</v>
      </c>
      <c r="E80" s="26" t="s">
        <v>674</v>
      </c>
      <c r="F80" s="23" t="s">
        <v>79</v>
      </c>
      <c r="G80" s="6" t="s">
        <v>307</v>
      </c>
      <c r="H80" s="20" t="s">
        <v>401</v>
      </c>
      <c r="I80" s="8">
        <v>4</v>
      </c>
      <c r="J80" s="9" t="s">
        <v>442</v>
      </c>
      <c r="K80" s="20" t="s">
        <v>22</v>
      </c>
      <c r="L80" s="20" t="s">
        <v>21</v>
      </c>
      <c r="M80" s="20" t="s">
        <v>104</v>
      </c>
      <c r="N80" s="10">
        <f t="shared" ref="N80:N81" si="39">K80*400+L80*100+M80</f>
        <v>1486</v>
      </c>
      <c r="O80" s="7">
        <v>330</v>
      </c>
      <c r="P80" s="10">
        <f t="shared" ref="P80:P81" si="40">N80*O80</f>
        <v>490380</v>
      </c>
      <c r="Q80" s="18">
        <f t="shared" ref="Q80:Q81" si="41">P80*0.01%</f>
        <v>49.038000000000004</v>
      </c>
      <c r="R80" s="18">
        <f t="shared" si="36"/>
        <v>44.134200000000007</v>
      </c>
      <c r="S80" s="19">
        <f t="shared" ref="S80:S81" si="42">Q80-R80</f>
        <v>4.9037999999999968</v>
      </c>
      <c r="T80" s="11"/>
    </row>
    <row r="81" spans="1:20" s="12" customFormat="1" x14ac:dyDescent="0.5">
      <c r="A81" s="202"/>
      <c r="B81" s="4"/>
      <c r="C81" s="5"/>
      <c r="D81" s="25"/>
      <c r="E81" s="161"/>
      <c r="F81" s="23"/>
      <c r="G81" s="6" t="s">
        <v>307</v>
      </c>
      <c r="H81" s="20" t="s">
        <v>411</v>
      </c>
      <c r="I81" s="8">
        <v>4</v>
      </c>
      <c r="J81" s="9" t="s">
        <v>442</v>
      </c>
      <c r="K81" s="20" t="s">
        <v>21</v>
      </c>
      <c r="L81" s="20" t="s">
        <v>20</v>
      </c>
      <c r="M81" s="20" t="s">
        <v>50</v>
      </c>
      <c r="N81" s="10">
        <f t="shared" si="39"/>
        <v>931</v>
      </c>
      <c r="O81" s="7">
        <v>330</v>
      </c>
      <c r="P81" s="10">
        <f t="shared" si="40"/>
        <v>307230</v>
      </c>
      <c r="Q81" s="18">
        <f t="shared" si="41"/>
        <v>30.723000000000003</v>
      </c>
      <c r="R81" s="18">
        <f t="shared" si="36"/>
        <v>27.650700000000004</v>
      </c>
      <c r="S81" s="19">
        <f t="shared" si="42"/>
        <v>3.0722999999999985</v>
      </c>
      <c r="T81" s="11"/>
    </row>
    <row r="82" spans="1:20" s="12" customFormat="1" x14ac:dyDescent="0.5">
      <c r="A82" s="203"/>
      <c r="B82" s="4"/>
      <c r="C82" s="5"/>
      <c r="D82" s="25"/>
      <c r="E82" s="161"/>
      <c r="F82" s="23"/>
      <c r="G82" s="6"/>
      <c r="H82" s="20"/>
      <c r="I82" s="8"/>
      <c r="J82" s="9"/>
      <c r="K82" s="20"/>
      <c r="L82" s="20"/>
      <c r="M82" s="20"/>
      <c r="N82" s="10"/>
      <c r="O82" s="7"/>
      <c r="P82" s="10"/>
      <c r="Q82" s="18">
        <f>SUM(Q80:Q81)</f>
        <v>79.76100000000001</v>
      </c>
      <c r="R82" s="18">
        <f t="shared" si="36"/>
        <v>71.784900000000007</v>
      </c>
      <c r="S82" s="19">
        <f>SUM(S80:S81)</f>
        <v>7.9760999999999953</v>
      </c>
      <c r="T82" s="11"/>
    </row>
    <row r="83" spans="1:20" s="43" customFormat="1" ht="21" x14ac:dyDescent="0.45">
      <c r="A83" s="201" t="s">
        <v>51</v>
      </c>
      <c r="B83" s="76" t="s">
        <v>163</v>
      </c>
      <c r="C83" s="45" t="s">
        <v>188</v>
      </c>
      <c r="D83" s="45" t="s">
        <v>186</v>
      </c>
      <c r="E83" s="80" t="s">
        <v>468</v>
      </c>
      <c r="F83" s="78" t="s">
        <v>67</v>
      </c>
      <c r="G83" s="47" t="s">
        <v>307</v>
      </c>
      <c r="H83" s="50" t="s">
        <v>420</v>
      </c>
      <c r="I83" s="48" t="s">
        <v>22</v>
      </c>
      <c r="J83" s="49">
        <v>7</v>
      </c>
      <c r="K83" s="50" t="s">
        <v>21</v>
      </c>
      <c r="L83" s="50" t="s">
        <v>21</v>
      </c>
      <c r="M83" s="50" t="s">
        <v>63</v>
      </c>
      <c r="N83" s="42">
        <f>K83*400+L83*100+M83</f>
        <v>1045</v>
      </c>
      <c r="O83" s="40">
        <v>330</v>
      </c>
      <c r="P83" s="42">
        <f>N83*O83</f>
        <v>344850</v>
      </c>
      <c r="Q83" s="51">
        <f>P83*0.01%</f>
        <v>34.484999999999999</v>
      </c>
      <c r="R83" s="51">
        <f t="shared" si="36"/>
        <v>31.0365</v>
      </c>
      <c r="S83" s="79">
        <f>Q83-R83</f>
        <v>3.4484999999999992</v>
      </c>
      <c r="T83" s="39"/>
    </row>
    <row r="84" spans="1:20" s="43" customFormat="1" ht="21" x14ac:dyDescent="0.45">
      <c r="A84" s="202"/>
      <c r="B84" s="76"/>
      <c r="C84" s="45"/>
      <c r="D84" s="45"/>
      <c r="E84" s="77"/>
      <c r="F84" s="78"/>
      <c r="G84" s="47" t="s">
        <v>307</v>
      </c>
      <c r="H84" s="50" t="s">
        <v>418</v>
      </c>
      <c r="I84" s="48" t="s">
        <v>62</v>
      </c>
      <c r="J84" s="49">
        <v>7</v>
      </c>
      <c r="K84" s="50" t="s">
        <v>31</v>
      </c>
      <c r="L84" s="50" t="s">
        <v>21</v>
      </c>
      <c r="M84" s="50" t="s">
        <v>106</v>
      </c>
      <c r="N84" s="42">
        <f>K84*400+L84*100+M84</f>
        <v>5088</v>
      </c>
      <c r="O84" s="40">
        <v>330</v>
      </c>
      <c r="P84" s="42">
        <f>N84*O84</f>
        <v>1679040</v>
      </c>
      <c r="Q84" s="51">
        <f>P84*0.01%</f>
        <v>167.904</v>
      </c>
      <c r="R84" s="51">
        <f t="shared" si="36"/>
        <v>151.11359999999999</v>
      </c>
      <c r="S84" s="79">
        <f>Q84-R84</f>
        <v>16.790400000000005</v>
      </c>
      <c r="T84" s="39"/>
    </row>
    <row r="85" spans="1:20" s="43" customFormat="1" ht="21.75" thickBot="1" x14ac:dyDescent="0.5">
      <c r="A85" s="203"/>
      <c r="B85" s="106"/>
      <c r="C85" s="107"/>
      <c r="D85" s="107"/>
      <c r="E85" s="108"/>
      <c r="F85" s="109"/>
      <c r="G85" s="110"/>
      <c r="H85" s="100"/>
      <c r="I85" s="112"/>
      <c r="J85" s="113"/>
      <c r="K85" s="100"/>
      <c r="L85" s="100"/>
      <c r="M85" s="100"/>
      <c r="N85" s="115"/>
      <c r="O85" s="111"/>
      <c r="P85" s="115">
        <f>SUM(P83:P84)</f>
        <v>2023890</v>
      </c>
      <c r="Q85" s="116">
        <f>SUM(Q83:Q84)</f>
        <v>202.38900000000001</v>
      </c>
      <c r="R85" s="116">
        <f t="shared" si="36"/>
        <v>182.15010000000001</v>
      </c>
      <c r="S85" s="117">
        <f>SUM(S83:S84)</f>
        <v>20.238900000000005</v>
      </c>
      <c r="T85" s="39"/>
    </row>
    <row r="86" spans="1:20" s="43" customFormat="1" ht="21" x14ac:dyDescent="0.45">
      <c r="A86" s="215" t="s">
        <v>52</v>
      </c>
      <c r="B86" s="27" t="s">
        <v>156</v>
      </c>
      <c r="C86" s="28" t="s">
        <v>189</v>
      </c>
      <c r="D86" s="28" t="s">
        <v>159</v>
      </c>
      <c r="E86" s="29" t="s">
        <v>469</v>
      </c>
      <c r="F86" s="118" t="s">
        <v>78</v>
      </c>
      <c r="G86" s="229" t="s">
        <v>307</v>
      </c>
      <c r="H86" s="221" t="s">
        <v>421</v>
      </c>
      <c r="I86" s="33" t="s">
        <v>31</v>
      </c>
      <c r="J86" s="34">
        <v>7</v>
      </c>
      <c r="K86" s="35" t="s">
        <v>30</v>
      </c>
      <c r="L86" s="35" t="s">
        <v>440</v>
      </c>
      <c r="M86" s="35" t="s">
        <v>110</v>
      </c>
      <c r="N86" s="36">
        <f t="shared" ref="N86:N97" si="43">K86*400+L86*100+M86</f>
        <v>4492</v>
      </c>
      <c r="O86" s="32">
        <v>330</v>
      </c>
      <c r="P86" s="36">
        <f t="shared" ref="P86:P97" si="44">N86*O86</f>
        <v>1482360</v>
      </c>
      <c r="Q86" s="37">
        <f t="shared" ref="Q86:Q97" si="45">P86*0.01%</f>
        <v>148.23600000000002</v>
      </c>
      <c r="R86" s="37">
        <f t="shared" ref="R86:R98" si="46">Q86*90%</f>
        <v>133.41240000000002</v>
      </c>
      <c r="S86" s="38"/>
      <c r="T86" s="39"/>
    </row>
    <row r="87" spans="1:20" s="43" customFormat="1" ht="21" x14ac:dyDescent="0.45">
      <c r="A87" s="216"/>
      <c r="B87" s="44" t="s">
        <v>163</v>
      </c>
      <c r="C87" s="45" t="s">
        <v>627</v>
      </c>
      <c r="D87" s="45" t="s">
        <v>159</v>
      </c>
      <c r="E87" s="204" t="s">
        <v>663</v>
      </c>
      <c r="F87" s="78"/>
      <c r="G87" s="230"/>
      <c r="H87" s="222"/>
      <c r="I87" s="48">
        <v>53</v>
      </c>
      <c r="J87" s="49">
        <v>7</v>
      </c>
      <c r="K87" s="50" t="s">
        <v>24</v>
      </c>
      <c r="L87" s="50" t="s">
        <v>21</v>
      </c>
      <c r="M87" s="50" t="s">
        <v>64</v>
      </c>
      <c r="N87" s="42">
        <f t="shared" ref="N87:N88" si="47">K87*400+L87*100+M87</f>
        <v>2246</v>
      </c>
      <c r="O87" s="40">
        <v>330</v>
      </c>
      <c r="P87" s="42">
        <f t="shared" ref="P87:P88" si="48">N87*O87</f>
        <v>741180</v>
      </c>
      <c r="Q87" s="51">
        <f t="shared" ref="Q87:Q88" si="49">P87*0.01%</f>
        <v>74.118000000000009</v>
      </c>
      <c r="R87" s="51">
        <f t="shared" ref="R87:R88" si="50">Q87*90%</f>
        <v>66.70620000000001</v>
      </c>
      <c r="S87" s="52" t="s">
        <v>667</v>
      </c>
      <c r="T87" s="39"/>
    </row>
    <row r="88" spans="1:20" s="43" customFormat="1" ht="21.75" thickBot="1" x14ac:dyDescent="0.5">
      <c r="A88" s="216"/>
      <c r="B88" s="53" t="s">
        <v>156</v>
      </c>
      <c r="C88" s="54" t="s">
        <v>665</v>
      </c>
      <c r="D88" s="54" t="s">
        <v>159</v>
      </c>
      <c r="E88" s="205"/>
      <c r="F88" s="119"/>
      <c r="G88" s="231"/>
      <c r="H88" s="223"/>
      <c r="I88" s="58">
        <v>54</v>
      </c>
      <c r="J88" s="59">
        <v>7</v>
      </c>
      <c r="K88" s="60" t="s">
        <v>24</v>
      </c>
      <c r="L88" s="60" t="s">
        <v>21</v>
      </c>
      <c r="M88" s="60" t="s">
        <v>64</v>
      </c>
      <c r="N88" s="61">
        <f t="shared" si="47"/>
        <v>2246</v>
      </c>
      <c r="O88" s="57">
        <v>330</v>
      </c>
      <c r="P88" s="61">
        <f t="shared" si="48"/>
        <v>741180</v>
      </c>
      <c r="Q88" s="62">
        <f t="shared" si="49"/>
        <v>74.118000000000009</v>
      </c>
      <c r="R88" s="62">
        <f t="shared" si="50"/>
        <v>66.70620000000001</v>
      </c>
      <c r="S88" s="63">
        <f t="shared" ref="S88" si="51">Q88-R88</f>
        <v>7.4117999999999995</v>
      </c>
      <c r="T88" s="39"/>
    </row>
    <row r="89" spans="1:20" s="43" customFormat="1" ht="21" x14ac:dyDescent="0.45">
      <c r="A89" s="216"/>
      <c r="B89" s="27" t="s">
        <v>156</v>
      </c>
      <c r="C89" s="28" t="s">
        <v>189</v>
      </c>
      <c r="D89" s="28" t="s">
        <v>159</v>
      </c>
      <c r="E89" s="226" t="s">
        <v>663</v>
      </c>
      <c r="F89" s="118"/>
      <c r="G89" s="229" t="s">
        <v>307</v>
      </c>
      <c r="H89" s="221" t="s">
        <v>422</v>
      </c>
      <c r="I89" s="121" t="s">
        <v>25</v>
      </c>
      <c r="J89" s="122">
        <v>7</v>
      </c>
      <c r="K89" s="123" t="s">
        <v>44</v>
      </c>
      <c r="L89" s="123" t="s">
        <v>20</v>
      </c>
      <c r="M89" s="123" t="s">
        <v>23</v>
      </c>
      <c r="N89" s="124">
        <f t="shared" si="43"/>
        <v>10104</v>
      </c>
      <c r="O89" s="120">
        <v>330</v>
      </c>
      <c r="P89" s="124">
        <f t="shared" si="44"/>
        <v>3334320</v>
      </c>
      <c r="Q89" s="125">
        <f t="shared" si="45"/>
        <v>333.43200000000002</v>
      </c>
      <c r="R89" s="125">
        <f t="shared" si="46"/>
        <v>300.08880000000005</v>
      </c>
      <c r="S89" s="126"/>
      <c r="T89" s="39"/>
    </row>
    <row r="90" spans="1:20" s="43" customFormat="1" ht="21" x14ac:dyDescent="0.45">
      <c r="A90" s="216"/>
      <c r="B90" s="127" t="s">
        <v>156</v>
      </c>
      <c r="C90" s="65" t="s">
        <v>665</v>
      </c>
      <c r="D90" s="65" t="s">
        <v>159</v>
      </c>
      <c r="E90" s="227"/>
      <c r="F90" s="67"/>
      <c r="G90" s="230"/>
      <c r="H90" s="224"/>
      <c r="I90" s="129">
        <v>94</v>
      </c>
      <c r="J90" s="130">
        <v>7</v>
      </c>
      <c r="K90" s="132" t="s">
        <v>23</v>
      </c>
      <c r="L90" s="132" t="s">
        <v>20</v>
      </c>
      <c r="M90" s="132" t="s">
        <v>31</v>
      </c>
      <c r="N90" s="41">
        <f t="shared" ref="N90:N93" si="52">K90*400+L90*100+M90</f>
        <v>1712</v>
      </c>
      <c r="O90" s="128">
        <v>330</v>
      </c>
      <c r="P90" s="41">
        <f t="shared" ref="P90:P93" si="53">N90*O90</f>
        <v>564960</v>
      </c>
      <c r="Q90" s="51">
        <f t="shared" ref="Q90:Q93" si="54">P90*0.01%</f>
        <v>56.496000000000002</v>
      </c>
      <c r="R90" s="51">
        <f t="shared" ref="R90:R93" si="55">Q90*90%</f>
        <v>50.846400000000003</v>
      </c>
      <c r="S90" s="52">
        <f t="shared" ref="S90:S93" si="56">Q90-R90</f>
        <v>5.6495999999999995</v>
      </c>
      <c r="T90" s="39"/>
    </row>
    <row r="91" spans="1:20" s="43" customFormat="1" ht="21" x14ac:dyDescent="0.45">
      <c r="A91" s="216"/>
      <c r="B91" s="127" t="s">
        <v>163</v>
      </c>
      <c r="C91" s="65" t="s">
        <v>627</v>
      </c>
      <c r="D91" s="65" t="s">
        <v>159</v>
      </c>
      <c r="E91" s="227"/>
      <c r="F91" s="67"/>
      <c r="G91" s="230"/>
      <c r="H91" s="224"/>
      <c r="I91" s="129">
        <v>95</v>
      </c>
      <c r="J91" s="130">
        <v>7</v>
      </c>
      <c r="K91" s="132" t="s">
        <v>23</v>
      </c>
      <c r="L91" s="132" t="s">
        <v>20</v>
      </c>
      <c r="M91" s="132" t="s">
        <v>32</v>
      </c>
      <c r="N91" s="41">
        <f t="shared" si="52"/>
        <v>1713</v>
      </c>
      <c r="O91" s="128">
        <v>330</v>
      </c>
      <c r="P91" s="41">
        <f t="shared" si="53"/>
        <v>565290</v>
      </c>
      <c r="Q91" s="51">
        <f t="shared" si="54"/>
        <v>56.529000000000003</v>
      </c>
      <c r="R91" s="51">
        <f t="shared" si="55"/>
        <v>50.876100000000001</v>
      </c>
      <c r="S91" s="52" t="s">
        <v>667</v>
      </c>
      <c r="T91" s="39"/>
    </row>
    <row r="92" spans="1:20" s="43" customFormat="1" ht="21" x14ac:dyDescent="0.45">
      <c r="A92" s="216"/>
      <c r="B92" s="127" t="s">
        <v>156</v>
      </c>
      <c r="C92" s="65" t="s">
        <v>666</v>
      </c>
      <c r="D92" s="65" t="s">
        <v>159</v>
      </c>
      <c r="E92" s="227"/>
      <c r="F92" s="67"/>
      <c r="G92" s="230"/>
      <c r="H92" s="224"/>
      <c r="I92" s="129">
        <v>96</v>
      </c>
      <c r="J92" s="130">
        <v>7</v>
      </c>
      <c r="K92" s="132" t="s">
        <v>27</v>
      </c>
      <c r="L92" s="132" t="s">
        <v>22</v>
      </c>
      <c r="M92" s="132" t="s">
        <v>69</v>
      </c>
      <c r="N92" s="41">
        <f t="shared" si="52"/>
        <v>3551</v>
      </c>
      <c r="O92" s="128">
        <v>330</v>
      </c>
      <c r="P92" s="41">
        <f t="shared" si="53"/>
        <v>1171830</v>
      </c>
      <c r="Q92" s="51">
        <f t="shared" si="54"/>
        <v>117.18300000000001</v>
      </c>
      <c r="R92" s="51">
        <f t="shared" si="55"/>
        <v>105.46470000000001</v>
      </c>
      <c r="S92" s="52">
        <f t="shared" si="56"/>
        <v>11.718299999999999</v>
      </c>
      <c r="T92" s="39"/>
    </row>
    <row r="93" spans="1:20" s="43" customFormat="1" ht="21.75" thickBot="1" x14ac:dyDescent="0.5">
      <c r="A93" s="216"/>
      <c r="B93" s="133" t="s">
        <v>156</v>
      </c>
      <c r="C93" s="134" t="s">
        <v>234</v>
      </c>
      <c r="D93" s="134" t="s">
        <v>159</v>
      </c>
      <c r="E93" s="228"/>
      <c r="F93" s="135"/>
      <c r="G93" s="231"/>
      <c r="H93" s="225"/>
      <c r="I93" s="137">
        <v>97</v>
      </c>
      <c r="J93" s="138">
        <v>7</v>
      </c>
      <c r="K93" s="139" t="s">
        <v>27</v>
      </c>
      <c r="L93" s="139" t="s">
        <v>440</v>
      </c>
      <c r="M93" s="139" t="s">
        <v>50</v>
      </c>
      <c r="N93" s="140">
        <f t="shared" si="52"/>
        <v>3231</v>
      </c>
      <c r="O93" s="136">
        <v>330</v>
      </c>
      <c r="P93" s="140">
        <f t="shared" si="53"/>
        <v>1066230</v>
      </c>
      <c r="Q93" s="62">
        <f t="shared" si="54"/>
        <v>106.623</v>
      </c>
      <c r="R93" s="62">
        <f t="shared" si="55"/>
        <v>95.960700000000003</v>
      </c>
      <c r="S93" s="63">
        <f t="shared" si="56"/>
        <v>10.662300000000002</v>
      </c>
      <c r="T93" s="39"/>
    </row>
    <row r="94" spans="1:20" s="43" customFormat="1" ht="21" x14ac:dyDescent="0.45">
      <c r="A94" s="202"/>
      <c r="B94" s="64"/>
      <c r="C94" s="65"/>
      <c r="D94" s="65"/>
      <c r="E94" s="66"/>
      <c r="F94" s="67"/>
      <c r="G94" s="68" t="s">
        <v>307</v>
      </c>
      <c r="H94" s="69" t="s">
        <v>423</v>
      </c>
      <c r="I94" s="71" t="s">
        <v>37</v>
      </c>
      <c r="J94" s="72">
        <v>7</v>
      </c>
      <c r="K94" s="69" t="s">
        <v>21</v>
      </c>
      <c r="L94" s="69" t="s">
        <v>21</v>
      </c>
      <c r="M94" s="69" t="s">
        <v>95</v>
      </c>
      <c r="N94" s="73">
        <f t="shared" si="43"/>
        <v>1077</v>
      </c>
      <c r="O94" s="70">
        <v>330</v>
      </c>
      <c r="P94" s="73">
        <f t="shared" si="44"/>
        <v>355410</v>
      </c>
      <c r="Q94" s="74">
        <f t="shared" si="45"/>
        <v>35.541000000000004</v>
      </c>
      <c r="R94" s="74">
        <f t="shared" si="46"/>
        <v>31.986900000000006</v>
      </c>
      <c r="S94" s="75">
        <f t="shared" ref="S94:S97" si="57">Q94-R94</f>
        <v>3.5540999999999983</v>
      </c>
      <c r="T94" s="39"/>
    </row>
    <row r="95" spans="1:20" s="43" customFormat="1" ht="21" x14ac:dyDescent="0.45">
      <c r="A95" s="202"/>
      <c r="B95" s="76"/>
      <c r="C95" s="45"/>
      <c r="D95" s="45"/>
      <c r="E95" s="77"/>
      <c r="F95" s="78"/>
      <c r="G95" s="47" t="s">
        <v>307</v>
      </c>
      <c r="H95" s="50" t="s">
        <v>414</v>
      </c>
      <c r="I95" s="48" t="s">
        <v>70</v>
      </c>
      <c r="J95" s="49">
        <v>7</v>
      </c>
      <c r="K95" s="50" t="s">
        <v>21</v>
      </c>
      <c r="L95" s="50" t="s">
        <v>20</v>
      </c>
      <c r="M95" s="50" t="s">
        <v>111</v>
      </c>
      <c r="N95" s="42">
        <f t="shared" si="43"/>
        <v>993</v>
      </c>
      <c r="O95" s="40">
        <v>330</v>
      </c>
      <c r="P95" s="42">
        <f t="shared" si="44"/>
        <v>327690</v>
      </c>
      <c r="Q95" s="51">
        <f t="shared" si="45"/>
        <v>32.768999999999998</v>
      </c>
      <c r="R95" s="51">
        <f t="shared" si="46"/>
        <v>29.492100000000001</v>
      </c>
      <c r="S95" s="79">
        <f t="shared" si="57"/>
        <v>3.2768999999999977</v>
      </c>
      <c r="T95" s="39"/>
    </row>
    <row r="96" spans="1:20" s="43" customFormat="1" ht="21" x14ac:dyDescent="0.45">
      <c r="A96" s="202"/>
      <c r="B96" s="76"/>
      <c r="C96" s="45"/>
      <c r="D96" s="45"/>
      <c r="E96" s="77"/>
      <c r="F96" s="78"/>
      <c r="G96" s="47" t="s">
        <v>307</v>
      </c>
      <c r="H96" s="50" t="s">
        <v>422</v>
      </c>
      <c r="I96" s="48" t="s">
        <v>22</v>
      </c>
      <c r="J96" s="49">
        <v>7</v>
      </c>
      <c r="K96" s="50" t="s">
        <v>21</v>
      </c>
      <c r="L96" s="50" t="s">
        <v>20</v>
      </c>
      <c r="M96" s="50" t="s">
        <v>43</v>
      </c>
      <c r="N96" s="42">
        <f t="shared" si="43"/>
        <v>924</v>
      </c>
      <c r="O96" s="40">
        <v>330</v>
      </c>
      <c r="P96" s="42">
        <f t="shared" si="44"/>
        <v>304920</v>
      </c>
      <c r="Q96" s="51">
        <f t="shared" si="45"/>
        <v>30.492000000000001</v>
      </c>
      <c r="R96" s="51">
        <f t="shared" si="46"/>
        <v>27.442800000000002</v>
      </c>
      <c r="S96" s="79">
        <f t="shared" si="57"/>
        <v>3.049199999999999</v>
      </c>
      <c r="T96" s="39"/>
    </row>
    <row r="97" spans="1:20" s="43" customFormat="1" ht="21" x14ac:dyDescent="0.45">
      <c r="A97" s="202"/>
      <c r="B97" s="76" t="s">
        <v>156</v>
      </c>
      <c r="C97" s="45" t="s">
        <v>189</v>
      </c>
      <c r="D97" s="45" t="s">
        <v>159</v>
      </c>
      <c r="E97" s="77"/>
      <c r="F97" s="78"/>
      <c r="G97" s="47" t="s">
        <v>307</v>
      </c>
      <c r="H97" s="50" t="s">
        <v>424</v>
      </c>
      <c r="I97" s="48" t="s">
        <v>41</v>
      </c>
      <c r="J97" s="49">
        <v>7</v>
      </c>
      <c r="K97" s="50" t="s">
        <v>25</v>
      </c>
      <c r="L97" s="50" t="s">
        <v>22</v>
      </c>
      <c r="M97" s="50" t="s">
        <v>73</v>
      </c>
      <c r="N97" s="42">
        <f t="shared" si="43"/>
        <v>2755</v>
      </c>
      <c r="O97" s="40">
        <v>330</v>
      </c>
      <c r="P97" s="42">
        <f t="shared" si="44"/>
        <v>909150</v>
      </c>
      <c r="Q97" s="51">
        <f t="shared" si="45"/>
        <v>90.915000000000006</v>
      </c>
      <c r="R97" s="51">
        <f t="shared" si="46"/>
        <v>81.82350000000001</v>
      </c>
      <c r="S97" s="79">
        <f t="shared" si="57"/>
        <v>9.0914999999999964</v>
      </c>
      <c r="T97" s="39"/>
    </row>
    <row r="98" spans="1:20" s="43" customFormat="1" ht="21" x14ac:dyDescent="0.45">
      <c r="A98" s="203"/>
      <c r="B98" s="76"/>
      <c r="C98" s="45"/>
      <c r="D98" s="45"/>
      <c r="E98" s="77"/>
      <c r="F98" s="78"/>
      <c r="G98" s="47"/>
      <c r="H98" s="50"/>
      <c r="I98" s="48"/>
      <c r="J98" s="49"/>
      <c r="K98" s="50"/>
      <c r="L98" s="50"/>
      <c r="M98" s="50"/>
      <c r="N98" s="42"/>
      <c r="O98" s="40"/>
      <c r="P98" s="42">
        <f>SUM(P86:P97)</f>
        <v>11564520</v>
      </c>
      <c r="Q98" s="51">
        <f>SUM(Q86:Q97)</f>
        <v>1156.452</v>
      </c>
      <c r="R98" s="51">
        <f t="shared" si="46"/>
        <v>1040.8068000000001</v>
      </c>
      <c r="S98" s="79">
        <f>SUM(S86:S97)</f>
        <v>54.413699999999992</v>
      </c>
      <c r="T98" s="39"/>
    </row>
    <row r="99" spans="1:20" s="43" customFormat="1" ht="21" x14ac:dyDescent="0.45">
      <c r="A99" s="201" t="s">
        <v>53</v>
      </c>
      <c r="B99" s="76" t="s">
        <v>166</v>
      </c>
      <c r="C99" s="45" t="s">
        <v>190</v>
      </c>
      <c r="D99" s="45" t="s">
        <v>158</v>
      </c>
      <c r="E99" s="80" t="s">
        <v>470</v>
      </c>
      <c r="F99" s="78" t="s">
        <v>323</v>
      </c>
      <c r="G99" s="47" t="s">
        <v>307</v>
      </c>
      <c r="H99" s="50" t="s">
        <v>401</v>
      </c>
      <c r="I99" s="48" t="s">
        <v>90</v>
      </c>
      <c r="J99" s="49">
        <v>7</v>
      </c>
      <c r="K99" s="50" t="s">
        <v>20</v>
      </c>
      <c r="L99" s="50" t="s">
        <v>22</v>
      </c>
      <c r="M99" s="50" t="s">
        <v>62</v>
      </c>
      <c r="N99" s="42">
        <f>K99*400+L99*100+M99</f>
        <v>743</v>
      </c>
      <c r="O99" s="40">
        <v>330</v>
      </c>
      <c r="P99" s="42">
        <f>N99*O99</f>
        <v>245190</v>
      </c>
      <c r="Q99" s="51">
        <f>P99*0.01%</f>
        <v>24.519000000000002</v>
      </c>
      <c r="R99" s="51">
        <f>Q99*90%</f>
        <v>22.067100000000003</v>
      </c>
      <c r="S99" s="79">
        <f>Q99-R99</f>
        <v>2.4518999999999984</v>
      </c>
      <c r="T99" s="39"/>
    </row>
    <row r="100" spans="1:20" s="43" customFormat="1" ht="21" x14ac:dyDescent="0.45">
      <c r="A100" s="202"/>
      <c r="B100" s="76"/>
      <c r="C100" s="45"/>
      <c r="D100" s="45"/>
      <c r="E100" s="77"/>
      <c r="F100" s="78"/>
      <c r="G100" s="47" t="s">
        <v>307</v>
      </c>
      <c r="H100" s="50" t="s">
        <v>425</v>
      </c>
      <c r="I100" s="48" t="s">
        <v>42</v>
      </c>
      <c r="J100" s="49">
        <v>7</v>
      </c>
      <c r="K100" s="50" t="s">
        <v>25</v>
      </c>
      <c r="L100" s="50" t="s">
        <v>440</v>
      </c>
      <c r="M100" s="50" t="s">
        <v>25</v>
      </c>
      <c r="N100" s="42">
        <f>K100*400+L100*100+M100</f>
        <v>2406</v>
      </c>
      <c r="O100" s="40">
        <v>330</v>
      </c>
      <c r="P100" s="42">
        <f>N100*O100</f>
        <v>793980</v>
      </c>
      <c r="Q100" s="51">
        <f>P100*0.01%</f>
        <v>79.39800000000001</v>
      </c>
      <c r="R100" s="51">
        <f>Q100*90%</f>
        <v>71.458200000000005</v>
      </c>
      <c r="S100" s="79">
        <f>Q100-R100</f>
        <v>7.9398000000000053</v>
      </c>
      <c r="T100" s="39"/>
    </row>
    <row r="101" spans="1:20" s="43" customFormat="1" ht="21" x14ac:dyDescent="0.45">
      <c r="A101" s="202"/>
      <c r="B101" s="76"/>
      <c r="C101" s="45"/>
      <c r="D101" s="45"/>
      <c r="E101" s="77"/>
      <c r="F101" s="78"/>
      <c r="G101" s="47" t="s">
        <v>307</v>
      </c>
      <c r="H101" s="50" t="s">
        <v>401</v>
      </c>
      <c r="I101" s="48" t="s">
        <v>81</v>
      </c>
      <c r="J101" s="49">
        <v>7</v>
      </c>
      <c r="K101" s="50" t="s">
        <v>440</v>
      </c>
      <c r="L101" s="50" t="s">
        <v>22</v>
      </c>
      <c r="M101" s="50" t="s">
        <v>57</v>
      </c>
      <c r="N101" s="42">
        <f>K101*400+L101*100+M101</f>
        <v>338</v>
      </c>
      <c r="O101" s="40">
        <v>330</v>
      </c>
      <c r="P101" s="42">
        <f>N101*O101</f>
        <v>111540</v>
      </c>
      <c r="Q101" s="51">
        <f>P101*0.01%</f>
        <v>11.154</v>
      </c>
      <c r="R101" s="51">
        <f>Q101*90%</f>
        <v>10.038600000000001</v>
      </c>
      <c r="S101" s="79">
        <f>Q101-R101</f>
        <v>1.1153999999999993</v>
      </c>
      <c r="T101" s="39"/>
    </row>
    <row r="102" spans="1:20" s="43" customFormat="1" ht="21" x14ac:dyDescent="0.45">
      <c r="A102" s="203"/>
      <c r="B102" s="76"/>
      <c r="C102" s="45"/>
      <c r="D102" s="45"/>
      <c r="E102" s="77"/>
      <c r="F102" s="78"/>
      <c r="G102" s="47"/>
      <c r="H102" s="50"/>
      <c r="I102" s="48"/>
      <c r="J102" s="49"/>
      <c r="K102" s="50"/>
      <c r="L102" s="50"/>
      <c r="M102" s="50"/>
      <c r="N102" s="42"/>
      <c r="O102" s="40"/>
      <c r="P102" s="42">
        <f>SUM(P99:P101)</f>
        <v>1150710</v>
      </c>
      <c r="Q102" s="51">
        <f>SUM(Q99:Q101)</f>
        <v>115.07100000000001</v>
      </c>
      <c r="R102" s="51">
        <f>Q102*90%</f>
        <v>103.56390000000002</v>
      </c>
      <c r="S102" s="79">
        <f>SUM(S99:S101)</f>
        <v>11.507100000000003</v>
      </c>
      <c r="T102" s="39"/>
    </row>
    <row r="103" spans="1:20" s="43" customFormat="1" ht="21" x14ac:dyDescent="0.45">
      <c r="A103" s="132" t="s">
        <v>54</v>
      </c>
      <c r="B103" s="76" t="s">
        <v>156</v>
      </c>
      <c r="C103" s="45" t="s">
        <v>191</v>
      </c>
      <c r="D103" s="45" t="s">
        <v>158</v>
      </c>
      <c r="E103" s="80" t="s">
        <v>471</v>
      </c>
      <c r="F103" s="78" t="s">
        <v>324</v>
      </c>
      <c r="G103" s="47" t="s">
        <v>307</v>
      </c>
      <c r="H103" s="50" t="s">
        <v>426</v>
      </c>
      <c r="I103" s="48" t="s">
        <v>35</v>
      </c>
      <c r="J103" s="49">
        <v>7</v>
      </c>
      <c r="K103" s="50" t="s">
        <v>30</v>
      </c>
      <c r="L103" s="50" t="s">
        <v>21</v>
      </c>
      <c r="M103" s="50" t="s">
        <v>53</v>
      </c>
      <c r="N103" s="42">
        <f t="shared" ref="N103:N111" si="58">K103*400+L103*100+M103</f>
        <v>4634</v>
      </c>
      <c r="O103" s="40">
        <v>330</v>
      </c>
      <c r="P103" s="42">
        <f t="shared" ref="P103:P111" si="59">N103*O103</f>
        <v>1529220</v>
      </c>
      <c r="Q103" s="51">
        <f t="shared" ref="Q103:Q111" si="60">P103*0.01%</f>
        <v>152.922</v>
      </c>
      <c r="R103" s="51">
        <f t="shared" ref="R103:R112" si="61">Q103*90%</f>
        <v>137.62979999999999</v>
      </c>
      <c r="S103" s="79">
        <f t="shared" ref="S103:S111" si="62">Q103-R103</f>
        <v>15.292200000000008</v>
      </c>
      <c r="T103" s="39"/>
    </row>
    <row r="104" spans="1:20" s="43" customFormat="1" ht="21" x14ac:dyDescent="0.45">
      <c r="A104" s="132" t="s">
        <v>55</v>
      </c>
      <c r="B104" s="76" t="s">
        <v>156</v>
      </c>
      <c r="C104" s="45" t="s">
        <v>192</v>
      </c>
      <c r="D104" s="45" t="s">
        <v>193</v>
      </c>
      <c r="E104" s="80" t="s">
        <v>472</v>
      </c>
      <c r="F104" s="78" t="s">
        <v>325</v>
      </c>
      <c r="G104" s="47" t="s">
        <v>307</v>
      </c>
      <c r="H104" s="50" t="s">
        <v>418</v>
      </c>
      <c r="I104" s="48" t="s">
        <v>38</v>
      </c>
      <c r="J104" s="49">
        <v>7</v>
      </c>
      <c r="K104" s="50" t="s">
        <v>30</v>
      </c>
      <c r="L104" s="50" t="s">
        <v>21</v>
      </c>
      <c r="M104" s="50" t="s">
        <v>111</v>
      </c>
      <c r="N104" s="42">
        <f t="shared" si="58"/>
        <v>4693</v>
      </c>
      <c r="O104" s="40">
        <v>330</v>
      </c>
      <c r="P104" s="42">
        <f t="shared" si="59"/>
        <v>1548690</v>
      </c>
      <c r="Q104" s="51">
        <f t="shared" si="60"/>
        <v>154.869</v>
      </c>
      <c r="R104" s="51">
        <f t="shared" si="61"/>
        <v>139.38210000000001</v>
      </c>
      <c r="S104" s="79">
        <f t="shared" si="62"/>
        <v>15.486899999999991</v>
      </c>
      <c r="T104" s="39"/>
    </row>
    <row r="105" spans="1:20" s="43" customFormat="1" ht="21" x14ac:dyDescent="0.45">
      <c r="A105" s="201" t="s">
        <v>56</v>
      </c>
      <c r="B105" s="76" t="s">
        <v>166</v>
      </c>
      <c r="C105" s="45" t="s">
        <v>194</v>
      </c>
      <c r="D105" s="45" t="s">
        <v>174</v>
      </c>
      <c r="E105" s="80" t="s">
        <v>473</v>
      </c>
      <c r="F105" s="78" t="s">
        <v>326</v>
      </c>
      <c r="G105" s="47" t="s">
        <v>307</v>
      </c>
      <c r="H105" s="50" t="s">
        <v>401</v>
      </c>
      <c r="I105" s="48" t="s">
        <v>53</v>
      </c>
      <c r="J105" s="49">
        <v>7</v>
      </c>
      <c r="K105" s="50" t="s">
        <v>29</v>
      </c>
      <c r="L105" s="50" t="s">
        <v>440</v>
      </c>
      <c r="M105" s="50" t="s">
        <v>96</v>
      </c>
      <c r="N105" s="42">
        <f t="shared" si="58"/>
        <v>4078</v>
      </c>
      <c r="O105" s="40">
        <v>330</v>
      </c>
      <c r="P105" s="42">
        <f t="shared" si="59"/>
        <v>1345740</v>
      </c>
      <c r="Q105" s="51">
        <f t="shared" si="60"/>
        <v>134.57400000000001</v>
      </c>
      <c r="R105" s="51">
        <f t="shared" si="61"/>
        <v>121.11660000000002</v>
      </c>
      <c r="S105" s="79">
        <f t="shared" si="62"/>
        <v>13.457399999999993</v>
      </c>
      <c r="T105" s="39"/>
    </row>
    <row r="106" spans="1:20" s="12" customFormat="1" ht="24" x14ac:dyDescent="0.5">
      <c r="A106" s="202"/>
      <c r="B106" s="4" t="s">
        <v>156</v>
      </c>
      <c r="C106" s="5" t="s">
        <v>704</v>
      </c>
      <c r="D106" s="25" t="s">
        <v>174</v>
      </c>
      <c r="E106" s="26" t="s">
        <v>702</v>
      </c>
      <c r="F106" s="168" t="s">
        <v>326</v>
      </c>
      <c r="G106" s="6" t="s">
        <v>307</v>
      </c>
      <c r="H106" s="20" t="s">
        <v>400</v>
      </c>
      <c r="I106" s="8">
        <v>4</v>
      </c>
      <c r="J106" s="9" t="s">
        <v>442</v>
      </c>
      <c r="K106" s="20" t="s">
        <v>57</v>
      </c>
      <c r="L106" s="20" t="s">
        <v>440</v>
      </c>
      <c r="M106" s="20" t="s">
        <v>99</v>
      </c>
      <c r="N106" s="10">
        <f t="shared" si="58"/>
        <v>15281</v>
      </c>
      <c r="O106" s="7">
        <v>330</v>
      </c>
      <c r="P106" s="10">
        <f t="shared" si="59"/>
        <v>5042730</v>
      </c>
      <c r="Q106" s="18">
        <f t="shared" si="60"/>
        <v>504.27300000000002</v>
      </c>
      <c r="R106" s="18">
        <f t="shared" si="61"/>
        <v>453.84570000000002</v>
      </c>
      <c r="S106" s="19">
        <f t="shared" si="62"/>
        <v>50.427300000000002</v>
      </c>
      <c r="T106" s="11"/>
    </row>
    <row r="107" spans="1:20" s="12" customFormat="1" ht="24" x14ac:dyDescent="0.5">
      <c r="A107" s="203"/>
      <c r="B107" s="206" t="s">
        <v>703</v>
      </c>
      <c r="C107" s="207"/>
      <c r="D107" s="208"/>
      <c r="E107" s="26"/>
      <c r="F107" s="168"/>
      <c r="G107" s="6"/>
      <c r="H107" s="20"/>
      <c r="I107" s="8"/>
      <c r="J107" s="9"/>
      <c r="K107" s="20"/>
      <c r="L107" s="20"/>
      <c r="M107" s="20"/>
      <c r="N107" s="10"/>
      <c r="O107" s="7"/>
      <c r="P107" s="10">
        <f>SUM(P105:P106)</f>
        <v>6388470</v>
      </c>
      <c r="Q107" s="18">
        <f t="shared" si="60"/>
        <v>638.84699999999998</v>
      </c>
      <c r="R107" s="18">
        <f t="shared" si="61"/>
        <v>574.96230000000003</v>
      </c>
      <c r="S107" s="19">
        <f t="shared" si="62"/>
        <v>63.884699999999953</v>
      </c>
      <c r="T107" s="11"/>
    </row>
    <row r="108" spans="1:20" s="43" customFormat="1" ht="21" x14ac:dyDescent="0.45">
      <c r="A108" s="132" t="s">
        <v>57</v>
      </c>
      <c r="B108" s="76" t="s">
        <v>156</v>
      </c>
      <c r="C108" s="45" t="s">
        <v>195</v>
      </c>
      <c r="D108" s="45" t="s">
        <v>159</v>
      </c>
      <c r="E108" s="80" t="s">
        <v>474</v>
      </c>
      <c r="F108" s="78" t="s">
        <v>24</v>
      </c>
      <c r="G108" s="47" t="s">
        <v>307</v>
      </c>
      <c r="H108" s="50" t="s">
        <v>411</v>
      </c>
      <c r="I108" s="48" t="s">
        <v>72</v>
      </c>
      <c r="J108" s="49">
        <v>7</v>
      </c>
      <c r="K108" s="50" t="s">
        <v>23</v>
      </c>
      <c r="L108" s="50" t="s">
        <v>20</v>
      </c>
      <c r="M108" s="50" t="s">
        <v>110</v>
      </c>
      <c r="N108" s="42">
        <f t="shared" si="58"/>
        <v>1792</v>
      </c>
      <c r="O108" s="40">
        <v>330</v>
      </c>
      <c r="P108" s="42">
        <f t="shared" si="59"/>
        <v>591360</v>
      </c>
      <c r="Q108" s="51">
        <f t="shared" si="60"/>
        <v>59.136000000000003</v>
      </c>
      <c r="R108" s="51">
        <f t="shared" si="61"/>
        <v>53.2224</v>
      </c>
      <c r="S108" s="79">
        <f t="shared" si="62"/>
        <v>5.9136000000000024</v>
      </c>
      <c r="T108" s="39"/>
    </row>
    <row r="109" spans="1:20" s="43" customFormat="1" ht="21" x14ac:dyDescent="0.45">
      <c r="A109" s="190" t="s">
        <v>58</v>
      </c>
      <c r="B109" s="76" t="s">
        <v>156</v>
      </c>
      <c r="C109" s="45" t="s">
        <v>592</v>
      </c>
      <c r="D109" s="45" t="s">
        <v>159</v>
      </c>
      <c r="E109" s="85" t="s">
        <v>593</v>
      </c>
      <c r="F109" s="78"/>
      <c r="G109" s="47" t="s">
        <v>577</v>
      </c>
      <c r="H109" s="50" t="s">
        <v>364</v>
      </c>
      <c r="I109" s="48"/>
      <c r="J109" s="49">
        <v>7</v>
      </c>
      <c r="K109" s="50" t="s">
        <v>35</v>
      </c>
      <c r="L109" s="50" t="s">
        <v>440</v>
      </c>
      <c r="M109" s="50" t="s">
        <v>440</v>
      </c>
      <c r="N109" s="42">
        <f t="shared" si="58"/>
        <v>6400</v>
      </c>
      <c r="O109" s="40">
        <v>330</v>
      </c>
      <c r="P109" s="42">
        <f t="shared" si="59"/>
        <v>2112000</v>
      </c>
      <c r="Q109" s="51">
        <f t="shared" si="60"/>
        <v>211.20000000000002</v>
      </c>
      <c r="R109" s="51">
        <f t="shared" si="61"/>
        <v>190.08</v>
      </c>
      <c r="S109" s="79">
        <f t="shared" si="62"/>
        <v>21.120000000000005</v>
      </c>
      <c r="T109" s="39"/>
    </row>
    <row r="110" spans="1:20" s="43" customFormat="1" ht="21" x14ac:dyDescent="0.45">
      <c r="A110" s="201" t="s">
        <v>59</v>
      </c>
      <c r="B110" s="76" t="s">
        <v>166</v>
      </c>
      <c r="C110" s="45" t="s">
        <v>196</v>
      </c>
      <c r="D110" s="45" t="s">
        <v>158</v>
      </c>
      <c r="E110" s="86" t="s">
        <v>476</v>
      </c>
      <c r="F110" s="78" t="s">
        <v>327</v>
      </c>
      <c r="G110" s="47" t="s">
        <v>307</v>
      </c>
      <c r="H110" s="50" t="s">
        <v>423</v>
      </c>
      <c r="I110" s="48" t="s">
        <v>27</v>
      </c>
      <c r="J110" s="49">
        <v>7</v>
      </c>
      <c r="K110" s="50" t="s">
        <v>21</v>
      </c>
      <c r="L110" s="50" t="s">
        <v>20</v>
      </c>
      <c r="M110" s="50" t="s">
        <v>19</v>
      </c>
      <c r="N110" s="42">
        <f t="shared" si="58"/>
        <v>944</v>
      </c>
      <c r="O110" s="40">
        <v>330</v>
      </c>
      <c r="P110" s="42">
        <f t="shared" si="59"/>
        <v>311520</v>
      </c>
      <c r="Q110" s="51">
        <f t="shared" si="60"/>
        <v>31.152000000000001</v>
      </c>
      <c r="R110" s="51">
        <f t="shared" si="61"/>
        <v>28.036800000000003</v>
      </c>
      <c r="S110" s="79">
        <f t="shared" si="62"/>
        <v>3.115199999999998</v>
      </c>
      <c r="T110" s="39"/>
    </row>
    <row r="111" spans="1:20" s="43" customFormat="1" ht="21" x14ac:dyDescent="0.45">
      <c r="A111" s="202"/>
      <c r="B111" s="76"/>
      <c r="C111" s="45"/>
      <c r="D111" s="45"/>
      <c r="E111" s="77"/>
      <c r="F111" s="78"/>
      <c r="G111" s="47" t="s">
        <v>307</v>
      </c>
      <c r="H111" s="50" t="s">
        <v>414</v>
      </c>
      <c r="I111" s="48" t="s">
        <v>154</v>
      </c>
      <c r="J111" s="49">
        <v>7</v>
      </c>
      <c r="K111" s="50" t="s">
        <v>22</v>
      </c>
      <c r="L111" s="50" t="s">
        <v>20</v>
      </c>
      <c r="M111" s="50" t="s">
        <v>56</v>
      </c>
      <c r="N111" s="42">
        <f t="shared" si="58"/>
        <v>1337</v>
      </c>
      <c r="O111" s="40">
        <v>330</v>
      </c>
      <c r="P111" s="42">
        <f t="shared" si="59"/>
        <v>441210</v>
      </c>
      <c r="Q111" s="51">
        <f t="shared" si="60"/>
        <v>44.121000000000002</v>
      </c>
      <c r="R111" s="51">
        <f t="shared" si="61"/>
        <v>39.7089</v>
      </c>
      <c r="S111" s="79">
        <f t="shared" si="62"/>
        <v>4.4121000000000024</v>
      </c>
      <c r="T111" s="39"/>
    </row>
    <row r="112" spans="1:20" s="43" customFormat="1" ht="21" x14ac:dyDescent="0.45">
      <c r="A112" s="203"/>
      <c r="B112" s="76"/>
      <c r="C112" s="45"/>
      <c r="D112" s="45"/>
      <c r="E112" s="77"/>
      <c r="F112" s="78"/>
      <c r="G112" s="47"/>
      <c r="H112" s="50"/>
      <c r="I112" s="48"/>
      <c r="J112" s="49"/>
      <c r="K112" s="50"/>
      <c r="L112" s="50"/>
      <c r="M112" s="50"/>
      <c r="N112" s="42"/>
      <c r="O112" s="40"/>
      <c r="P112" s="42">
        <f>SUM(P110:P111)</f>
        <v>752730</v>
      </c>
      <c r="Q112" s="51">
        <f>SUM(Q110:Q111)</f>
        <v>75.272999999999996</v>
      </c>
      <c r="R112" s="51">
        <f t="shared" si="61"/>
        <v>67.745699999999999</v>
      </c>
      <c r="S112" s="79">
        <f>SUM(S110:S111)</f>
        <v>7.5273000000000003</v>
      </c>
      <c r="T112" s="39"/>
    </row>
    <row r="113" spans="1:20" s="43" customFormat="1" ht="21" x14ac:dyDescent="0.45">
      <c r="A113" s="132" t="s">
        <v>60</v>
      </c>
      <c r="B113" s="76" t="s">
        <v>156</v>
      </c>
      <c r="C113" s="45" t="s">
        <v>196</v>
      </c>
      <c r="D113" s="45" t="s">
        <v>159</v>
      </c>
      <c r="E113" s="80" t="s">
        <v>475</v>
      </c>
      <c r="F113" s="78" t="s">
        <v>135</v>
      </c>
      <c r="G113" s="47" t="s">
        <v>307</v>
      </c>
      <c r="H113" s="50" t="s">
        <v>401</v>
      </c>
      <c r="I113" s="48" t="s">
        <v>131</v>
      </c>
      <c r="J113" s="49">
        <v>7</v>
      </c>
      <c r="K113" s="50" t="s">
        <v>440</v>
      </c>
      <c r="L113" s="50" t="s">
        <v>21</v>
      </c>
      <c r="M113" s="50" t="s">
        <v>117</v>
      </c>
      <c r="N113" s="42">
        <f>K113*400+L113*100+M113</f>
        <v>299</v>
      </c>
      <c r="O113" s="40">
        <v>330</v>
      </c>
      <c r="P113" s="42">
        <f>N113*O113</f>
        <v>98670</v>
      </c>
      <c r="Q113" s="51">
        <f>P113*0.01%</f>
        <v>9.8670000000000009</v>
      </c>
      <c r="R113" s="51">
        <f t="shared" ref="R113:R149" si="63">Q113*90%</f>
        <v>8.8803000000000019</v>
      </c>
      <c r="S113" s="79">
        <f>Q113-R113</f>
        <v>0.98669999999999902</v>
      </c>
      <c r="T113" s="39"/>
    </row>
    <row r="114" spans="1:20" s="103" customFormat="1" ht="21" x14ac:dyDescent="0.45">
      <c r="A114" s="132" t="s">
        <v>61</v>
      </c>
      <c r="B114" s="179" t="s">
        <v>166</v>
      </c>
      <c r="C114" s="45" t="s">
        <v>714</v>
      </c>
      <c r="D114" s="142" t="s">
        <v>174</v>
      </c>
      <c r="E114" s="162"/>
      <c r="F114" s="180" t="s">
        <v>715</v>
      </c>
      <c r="G114" s="47" t="s">
        <v>307</v>
      </c>
      <c r="H114" s="50" t="s">
        <v>400</v>
      </c>
      <c r="I114" s="49">
        <v>4</v>
      </c>
      <c r="J114" s="39" t="s">
        <v>442</v>
      </c>
      <c r="K114" s="50" t="s">
        <v>36</v>
      </c>
      <c r="L114" s="50" t="s">
        <v>20</v>
      </c>
      <c r="M114" s="50" t="s">
        <v>55</v>
      </c>
      <c r="N114" s="42">
        <f>K114*400+L114*100+M114</f>
        <v>6936</v>
      </c>
      <c r="O114" s="40">
        <v>330</v>
      </c>
      <c r="P114" s="42">
        <f>N114*O114</f>
        <v>2288880</v>
      </c>
      <c r="Q114" s="82">
        <f>P114*0.01%</f>
        <v>228.88800000000001</v>
      </c>
      <c r="R114" s="82">
        <f t="shared" si="63"/>
        <v>205.9992</v>
      </c>
      <c r="S114" s="83">
        <f>Q114-R114</f>
        <v>22.888800000000003</v>
      </c>
      <c r="T114" s="101"/>
    </row>
    <row r="115" spans="1:20" s="43" customFormat="1" ht="21" x14ac:dyDescent="0.45">
      <c r="A115" s="201" t="s">
        <v>62</v>
      </c>
      <c r="B115" s="76" t="s">
        <v>156</v>
      </c>
      <c r="C115" s="45" t="s">
        <v>197</v>
      </c>
      <c r="D115" s="45" t="s">
        <v>158</v>
      </c>
      <c r="E115" s="80" t="s">
        <v>477</v>
      </c>
      <c r="F115" s="78" t="s">
        <v>328</v>
      </c>
      <c r="G115" s="47" t="s">
        <v>307</v>
      </c>
      <c r="H115" s="50" t="s">
        <v>427</v>
      </c>
      <c r="I115" s="48" t="s">
        <v>145</v>
      </c>
      <c r="J115" s="49">
        <v>7</v>
      </c>
      <c r="K115" s="50" t="s">
        <v>20</v>
      </c>
      <c r="L115" s="50" t="s">
        <v>21</v>
      </c>
      <c r="M115" s="50" t="s">
        <v>56</v>
      </c>
      <c r="N115" s="42">
        <f>K115*400+L115*100+M115</f>
        <v>637</v>
      </c>
      <c r="O115" s="40">
        <v>330</v>
      </c>
      <c r="P115" s="42">
        <f>N115*O115</f>
        <v>210210</v>
      </c>
      <c r="Q115" s="51">
        <f>P115*0.01%</f>
        <v>21.021000000000001</v>
      </c>
      <c r="R115" s="51">
        <f t="shared" si="63"/>
        <v>18.918900000000001</v>
      </c>
      <c r="S115" s="79">
        <f>Q115-R115</f>
        <v>2.1021000000000001</v>
      </c>
      <c r="T115" s="39"/>
    </row>
    <row r="116" spans="1:20" s="43" customFormat="1" ht="21" x14ac:dyDescent="0.45">
      <c r="A116" s="202"/>
      <c r="B116" s="76"/>
      <c r="C116" s="45"/>
      <c r="D116" s="45"/>
      <c r="E116" s="77"/>
      <c r="F116" s="78"/>
      <c r="G116" s="47" t="s">
        <v>307</v>
      </c>
      <c r="H116" s="50" t="s">
        <v>423</v>
      </c>
      <c r="I116" s="48" t="s">
        <v>19</v>
      </c>
      <c r="J116" s="49">
        <v>7</v>
      </c>
      <c r="K116" s="50" t="s">
        <v>22</v>
      </c>
      <c r="L116" s="50" t="s">
        <v>22</v>
      </c>
      <c r="M116" s="50" t="s">
        <v>51</v>
      </c>
      <c r="N116" s="42">
        <f>K116*400+L116*100+M116</f>
        <v>1532</v>
      </c>
      <c r="O116" s="40">
        <v>330</v>
      </c>
      <c r="P116" s="42">
        <f>N116*O116</f>
        <v>505560</v>
      </c>
      <c r="Q116" s="51">
        <f>P116*0.01%</f>
        <v>50.556000000000004</v>
      </c>
      <c r="R116" s="51">
        <f t="shared" si="63"/>
        <v>45.500400000000006</v>
      </c>
      <c r="S116" s="79">
        <f>Q116-R116</f>
        <v>5.0555999999999983</v>
      </c>
      <c r="T116" s="39"/>
    </row>
    <row r="117" spans="1:20" s="43" customFormat="1" ht="21" x14ac:dyDescent="0.45">
      <c r="A117" s="203"/>
      <c r="B117" s="76"/>
      <c r="C117" s="45"/>
      <c r="D117" s="45"/>
      <c r="E117" s="77"/>
      <c r="F117" s="78"/>
      <c r="G117" s="47"/>
      <c r="H117" s="50"/>
      <c r="I117" s="48"/>
      <c r="J117" s="49"/>
      <c r="K117" s="50"/>
      <c r="L117" s="50"/>
      <c r="M117" s="50"/>
      <c r="N117" s="42"/>
      <c r="O117" s="40"/>
      <c r="P117" s="42">
        <f>SUM(P115:P116)</f>
        <v>715770</v>
      </c>
      <c r="Q117" s="51">
        <f>SUM(Q115:Q116)</f>
        <v>71.576999999999998</v>
      </c>
      <c r="R117" s="51">
        <f t="shared" si="63"/>
        <v>64.419300000000007</v>
      </c>
      <c r="S117" s="79">
        <f>SUM(S115:S116)</f>
        <v>7.1576999999999984</v>
      </c>
      <c r="T117" s="39"/>
    </row>
    <row r="118" spans="1:20" s="43" customFormat="1" ht="21" x14ac:dyDescent="0.45">
      <c r="A118" s="201" t="s">
        <v>19</v>
      </c>
      <c r="B118" s="76" t="s">
        <v>166</v>
      </c>
      <c r="C118" s="45" t="s">
        <v>198</v>
      </c>
      <c r="D118" s="45" t="s">
        <v>158</v>
      </c>
      <c r="E118" s="80" t="s">
        <v>478</v>
      </c>
      <c r="F118" s="78" t="s">
        <v>329</v>
      </c>
      <c r="G118" s="47" t="s">
        <v>307</v>
      </c>
      <c r="H118" s="50" t="s">
        <v>414</v>
      </c>
      <c r="I118" s="48" t="s">
        <v>72</v>
      </c>
      <c r="J118" s="49">
        <v>7</v>
      </c>
      <c r="K118" s="50" t="s">
        <v>22</v>
      </c>
      <c r="L118" s="50" t="s">
        <v>440</v>
      </c>
      <c r="M118" s="50" t="s">
        <v>98</v>
      </c>
      <c r="N118" s="42">
        <f>K118*400+L118*100+M118</f>
        <v>1280</v>
      </c>
      <c r="O118" s="40">
        <v>330</v>
      </c>
      <c r="P118" s="42">
        <f>N118*O118</f>
        <v>422400</v>
      </c>
      <c r="Q118" s="51">
        <f>P118*0.01%</f>
        <v>42.24</v>
      </c>
      <c r="R118" s="51">
        <f t="shared" si="63"/>
        <v>38.016000000000005</v>
      </c>
      <c r="S118" s="79">
        <f>Q118-R118</f>
        <v>4.2239999999999966</v>
      </c>
      <c r="T118" s="39"/>
    </row>
    <row r="119" spans="1:20" s="43" customFormat="1" ht="21" x14ac:dyDescent="0.45">
      <c r="A119" s="202"/>
      <c r="B119" s="76"/>
      <c r="C119" s="45"/>
      <c r="D119" s="45"/>
      <c r="E119" s="80"/>
      <c r="F119" s="78"/>
      <c r="G119" s="47" t="s">
        <v>577</v>
      </c>
      <c r="H119" s="50" t="s">
        <v>585</v>
      </c>
      <c r="I119" s="48"/>
      <c r="J119" s="49">
        <v>7</v>
      </c>
      <c r="K119" s="50" t="s">
        <v>39</v>
      </c>
      <c r="L119" s="50" t="s">
        <v>440</v>
      </c>
      <c r="M119" s="50" t="s">
        <v>440</v>
      </c>
      <c r="N119" s="42">
        <f>K119*400+L119*100+M119</f>
        <v>8000</v>
      </c>
      <c r="O119" s="40">
        <v>330</v>
      </c>
      <c r="P119" s="42">
        <f>N119*O119</f>
        <v>2640000</v>
      </c>
      <c r="Q119" s="51">
        <f>P119*0.01%</f>
        <v>264</v>
      </c>
      <c r="R119" s="51">
        <f t="shared" si="63"/>
        <v>237.6</v>
      </c>
      <c r="S119" s="79">
        <f>Q119-R119</f>
        <v>26.400000000000006</v>
      </c>
      <c r="T119" s="39"/>
    </row>
    <row r="120" spans="1:20" s="43" customFormat="1" ht="21" x14ac:dyDescent="0.45">
      <c r="A120" s="203"/>
      <c r="B120" s="76"/>
      <c r="C120" s="45"/>
      <c r="D120" s="45"/>
      <c r="E120" s="80"/>
      <c r="F120" s="78"/>
      <c r="G120" s="47"/>
      <c r="H120" s="50"/>
      <c r="I120" s="48"/>
      <c r="J120" s="49"/>
      <c r="K120" s="50"/>
      <c r="L120" s="50"/>
      <c r="M120" s="50"/>
      <c r="N120" s="42"/>
      <c r="O120" s="40"/>
      <c r="P120" s="42">
        <f>SUM(P118:P119)</f>
        <v>3062400</v>
      </c>
      <c r="Q120" s="51">
        <f>SUM(Q118:Q119)</f>
        <v>306.24</v>
      </c>
      <c r="R120" s="51">
        <f t="shared" si="63"/>
        <v>275.61600000000004</v>
      </c>
      <c r="S120" s="79">
        <f>SUM(S118:S119)</f>
        <v>30.624000000000002</v>
      </c>
      <c r="T120" s="39"/>
    </row>
    <row r="121" spans="1:20" s="43" customFormat="1" ht="21" x14ac:dyDescent="0.45">
      <c r="A121" s="190" t="s">
        <v>63</v>
      </c>
      <c r="B121" s="76" t="s">
        <v>166</v>
      </c>
      <c r="C121" s="45" t="s">
        <v>586</v>
      </c>
      <c r="D121" s="45" t="s">
        <v>236</v>
      </c>
      <c r="E121" s="105" t="s">
        <v>587</v>
      </c>
      <c r="F121" s="78" t="s">
        <v>588</v>
      </c>
      <c r="G121" s="47" t="s">
        <v>577</v>
      </c>
      <c r="H121" s="50" t="s">
        <v>63</v>
      </c>
      <c r="I121" s="48"/>
      <c r="J121" s="49">
        <v>7</v>
      </c>
      <c r="K121" s="50" t="s">
        <v>27</v>
      </c>
      <c r="L121" s="50" t="s">
        <v>440</v>
      </c>
      <c r="M121" s="50" t="s">
        <v>440</v>
      </c>
      <c r="N121" s="42">
        <f>K121*400+L121*100+M121</f>
        <v>3200</v>
      </c>
      <c r="O121" s="40">
        <v>330</v>
      </c>
      <c r="P121" s="42">
        <f>N121*O121</f>
        <v>1056000</v>
      </c>
      <c r="Q121" s="51">
        <f>P121*0.01%</f>
        <v>105.60000000000001</v>
      </c>
      <c r="R121" s="51">
        <f t="shared" si="63"/>
        <v>95.04</v>
      </c>
      <c r="S121" s="79">
        <f>Q121-R121</f>
        <v>10.560000000000002</v>
      </c>
      <c r="T121" s="39"/>
    </row>
    <row r="122" spans="1:20" s="43" customFormat="1" ht="21" x14ac:dyDescent="0.45">
      <c r="A122" s="201" t="s">
        <v>64</v>
      </c>
      <c r="B122" s="76" t="s">
        <v>163</v>
      </c>
      <c r="C122" s="45" t="s">
        <v>199</v>
      </c>
      <c r="D122" s="45" t="s">
        <v>158</v>
      </c>
      <c r="E122" s="80" t="s">
        <v>479</v>
      </c>
      <c r="F122" s="78" t="s">
        <v>330</v>
      </c>
      <c r="G122" s="47" t="s">
        <v>307</v>
      </c>
      <c r="H122" s="50" t="s">
        <v>427</v>
      </c>
      <c r="I122" s="48" t="s">
        <v>146</v>
      </c>
      <c r="J122" s="49">
        <v>7</v>
      </c>
      <c r="K122" s="50" t="s">
        <v>20</v>
      </c>
      <c r="L122" s="50" t="s">
        <v>21</v>
      </c>
      <c r="M122" s="50" t="s">
        <v>56</v>
      </c>
      <c r="N122" s="42">
        <f>K122*400+L122*100+M122</f>
        <v>637</v>
      </c>
      <c r="O122" s="40">
        <v>330</v>
      </c>
      <c r="P122" s="42">
        <f>N122*O122</f>
        <v>210210</v>
      </c>
      <c r="Q122" s="51">
        <f>P122*0.01%</f>
        <v>21.021000000000001</v>
      </c>
      <c r="R122" s="51">
        <f t="shared" si="63"/>
        <v>18.918900000000001</v>
      </c>
      <c r="S122" s="79">
        <f>Q122-R122</f>
        <v>2.1021000000000001</v>
      </c>
      <c r="T122" s="39"/>
    </row>
    <row r="123" spans="1:20" s="43" customFormat="1" ht="21" x14ac:dyDescent="0.45">
      <c r="A123" s="202"/>
      <c r="B123" s="76"/>
      <c r="C123" s="45"/>
      <c r="D123" s="45"/>
      <c r="E123" s="77"/>
      <c r="F123" s="78"/>
      <c r="G123" s="47" t="s">
        <v>307</v>
      </c>
      <c r="H123" s="50" t="s">
        <v>423</v>
      </c>
      <c r="I123" s="48" t="s">
        <v>63</v>
      </c>
      <c r="J123" s="49">
        <v>7</v>
      </c>
      <c r="K123" s="50" t="s">
        <v>22</v>
      </c>
      <c r="L123" s="50" t="s">
        <v>21</v>
      </c>
      <c r="M123" s="50" t="s">
        <v>107</v>
      </c>
      <c r="N123" s="42">
        <f>K123*400+L123*100+M123</f>
        <v>1489</v>
      </c>
      <c r="O123" s="40">
        <v>330</v>
      </c>
      <c r="P123" s="42">
        <f>N123*O123</f>
        <v>491370</v>
      </c>
      <c r="Q123" s="51">
        <f>P123*0.01%</f>
        <v>49.137</v>
      </c>
      <c r="R123" s="51">
        <f t="shared" si="63"/>
        <v>44.223300000000002</v>
      </c>
      <c r="S123" s="79">
        <f>Q123-R123</f>
        <v>4.9136999999999986</v>
      </c>
      <c r="T123" s="39"/>
    </row>
    <row r="124" spans="1:20" s="43" customFormat="1" ht="21" x14ac:dyDescent="0.45">
      <c r="A124" s="203"/>
      <c r="B124" s="76"/>
      <c r="C124" s="45"/>
      <c r="D124" s="45"/>
      <c r="E124" s="77"/>
      <c r="F124" s="78"/>
      <c r="G124" s="47"/>
      <c r="H124" s="50"/>
      <c r="I124" s="48"/>
      <c r="J124" s="49"/>
      <c r="K124" s="50"/>
      <c r="L124" s="50"/>
      <c r="M124" s="50"/>
      <c r="N124" s="42"/>
      <c r="O124" s="40"/>
      <c r="P124" s="42">
        <f>SUM(P122:P123)</f>
        <v>701580</v>
      </c>
      <c r="Q124" s="51">
        <f>SUM(Q122:Q123)</f>
        <v>70.158000000000001</v>
      </c>
      <c r="R124" s="51">
        <f t="shared" si="63"/>
        <v>63.142200000000003</v>
      </c>
      <c r="S124" s="79">
        <f>SUM(S122:S123)</f>
        <v>7.0157999999999987</v>
      </c>
      <c r="T124" s="39"/>
    </row>
    <row r="125" spans="1:20" s="43" customFormat="1" ht="21" x14ac:dyDescent="0.45">
      <c r="A125" s="201" t="s">
        <v>65</v>
      </c>
      <c r="B125" s="76" t="s">
        <v>166</v>
      </c>
      <c r="C125" s="45" t="s">
        <v>200</v>
      </c>
      <c r="D125" s="45" t="s">
        <v>159</v>
      </c>
      <c r="E125" s="80" t="s">
        <v>480</v>
      </c>
      <c r="F125" s="78" t="s">
        <v>331</v>
      </c>
      <c r="G125" s="47" t="s">
        <v>307</v>
      </c>
      <c r="H125" s="50" t="s">
        <v>402</v>
      </c>
      <c r="I125" s="48" t="s">
        <v>392</v>
      </c>
      <c r="J125" s="49">
        <v>7</v>
      </c>
      <c r="K125" s="50" t="s">
        <v>21</v>
      </c>
      <c r="L125" s="50" t="s">
        <v>440</v>
      </c>
      <c r="M125" s="50" t="s">
        <v>70</v>
      </c>
      <c r="N125" s="42">
        <f>K125*400+L125*100+M125</f>
        <v>852</v>
      </c>
      <c r="O125" s="40">
        <v>330</v>
      </c>
      <c r="P125" s="42">
        <f>N125*O125</f>
        <v>281160</v>
      </c>
      <c r="Q125" s="51">
        <f>P125*0.01%</f>
        <v>28.116</v>
      </c>
      <c r="R125" s="51">
        <f t="shared" si="63"/>
        <v>25.304400000000001</v>
      </c>
      <c r="S125" s="79">
        <f>Q125-R125</f>
        <v>2.8115999999999985</v>
      </c>
      <c r="T125" s="39"/>
    </row>
    <row r="126" spans="1:20" s="43" customFormat="1" ht="21" x14ac:dyDescent="0.45">
      <c r="A126" s="202"/>
      <c r="B126" s="76"/>
      <c r="C126" s="45"/>
      <c r="D126" s="45"/>
      <c r="E126" s="77"/>
      <c r="F126" s="78"/>
      <c r="G126" s="47" t="s">
        <v>307</v>
      </c>
      <c r="H126" s="50" t="s">
        <v>402</v>
      </c>
      <c r="I126" s="48" t="s">
        <v>393</v>
      </c>
      <c r="J126" s="49">
        <v>7</v>
      </c>
      <c r="K126" s="50" t="s">
        <v>21</v>
      </c>
      <c r="L126" s="50" t="s">
        <v>20</v>
      </c>
      <c r="M126" s="50" t="s">
        <v>71</v>
      </c>
      <c r="N126" s="42">
        <f>K126*400+L126*100+M126</f>
        <v>953</v>
      </c>
      <c r="O126" s="40">
        <v>330</v>
      </c>
      <c r="P126" s="42">
        <f>N126*O126</f>
        <v>314490</v>
      </c>
      <c r="Q126" s="51">
        <f>P126*0.01%</f>
        <v>31.449000000000002</v>
      </c>
      <c r="R126" s="51">
        <f t="shared" si="63"/>
        <v>28.304100000000002</v>
      </c>
      <c r="S126" s="79">
        <f>Q126-R126</f>
        <v>3.1448999999999998</v>
      </c>
      <c r="T126" s="39"/>
    </row>
    <row r="127" spans="1:20" s="43" customFormat="1" ht="21" x14ac:dyDescent="0.45">
      <c r="A127" s="202"/>
      <c r="B127" s="76"/>
      <c r="C127" s="45"/>
      <c r="D127" s="45"/>
      <c r="E127" s="77"/>
      <c r="F127" s="78"/>
      <c r="G127" s="47" t="s">
        <v>307</v>
      </c>
      <c r="H127" s="50" t="s">
        <v>402</v>
      </c>
      <c r="I127" s="48" t="s">
        <v>394</v>
      </c>
      <c r="J127" s="49">
        <v>7</v>
      </c>
      <c r="K127" s="50" t="s">
        <v>440</v>
      </c>
      <c r="L127" s="50" t="s">
        <v>440</v>
      </c>
      <c r="M127" s="50" t="s">
        <v>117</v>
      </c>
      <c r="N127" s="42">
        <f>K127*400+L127*100+M127</f>
        <v>99</v>
      </c>
      <c r="O127" s="40">
        <v>330</v>
      </c>
      <c r="P127" s="42">
        <f>N127*O127</f>
        <v>32670</v>
      </c>
      <c r="Q127" s="51">
        <f>P127*0.01%</f>
        <v>3.2670000000000003</v>
      </c>
      <c r="R127" s="51">
        <f t="shared" si="63"/>
        <v>2.9403000000000006</v>
      </c>
      <c r="S127" s="79">
        <f>Q127-R127</f>
        <v>0.32669999999999977</v>
      </c>
      <c r="T127" s="39"/>
    </row>
    <row r="128" spans="1:20" s="43" customFormat="1" ht="21" x14ac:dyDescent="0.45">
      <c r="A128" s="202"/>
      <c r="B128" s="76"/>
      <c r="C128" s="45"/>
      <c r="D128" s="45"/>
      <c r="E128" s="77"/>
      <c r="F128" s="78"/>
      <c r="G128" s="47" t="s">
        <v>307</v>
      </c>
      <c r="H128" s="50" t="s">
        <v>402</v>
      </c>
      <c r="I128" s="48" t="s">
        <v>395</v>
      </c>
      <c r="J128" s="49">
        <v>7</v>
      </c>
      <c r="K128" s="50" t="s">
        <v>24</v>
      </c>
      <c r="L128" s="50" t="s">
        <v>21</v>
      </c>
      <c r="M128" s="50" t="s">
        <v>66</v>
      </c>
      <c r="N128" s="42">
        <f>K128*400+L128*100+M128</f>
        <v>2248</v>
      </c>
      <c r="O128" s="40">
        <v>330</v>
      </c>
      <c r="P128" s="42">
        <f>N128*O128</f>
        <v>741840</v>
      </c>
      <c r="Q128" s="51">
        <f>P128*0.01%</f>
        <v>74.183999999999997</v>
      </c>
      <c r="R128" s="51">
        <f t="shared" si="63"/>
        <v>66.765600000000006</v>
      </c>
      <c r="S128" s="79">
        <f>Q128-R128</f>
        <v>7.4183999999999912</v>
      </c>
      <c r="T128" s="39"/>
    </row>
    <row r="129" spans="1:20" s="43" customFormat="1" ht="21" x14ac:dyDescent="0.45">
      <c r="A129" s="203"/>
      <c r="B129" s="76"/>
      <c r="C129" s="45"/>
      <c r="D129" s="45"/>
      <c r="E129" s="77"/>
      <c r="F129" s="78"/>
      <c r="G129" s="47"/>
      <c r="H129" s="50"/>
      <c r="I129" s="48"/>
      <c r="J129" s="49"/>
      <c r="K129" s="50"/>
      <c r="L129" s="50"/>
      <c r="M129" s="50"/>
      <c r="N129" s="42"/>
      <c r="O129" s="40"/>
      <c r="P129" s="42">
        <f>SUM(P125:P128)</f>
        <v>1370160</v>
      </c>
      <c r="Q129" s="51">
        <f>SUM(Q125:Q128)</f>
        <v>137.01599999999999</v>
      </c>
      <c r="R129" s="51">
        <f t="shared" si="63"/>
        <v>123.31439999999999</v>
      </c>
      <c r="S129" s="79">
        <f>SUM(S125:S128)</f>
        <v>13.701599999999988</v>
      </c>
      <c r="T129" s="39"/>
    </row>
    <row r="130" spans="1:20" s="43" customFormat="1" ht="21" x14ac:dyDescent="0.45">
      <c r="A130" s="201" t="s">
        <v>66</v>
      </c>
      <c r="B130" s="76" t="s">
        <v>166</v>
      </c>
      <c r="C130" s="45" t="s">
        <v>201</v>
      </c>
      <c r="D130" s="45" t="s">
        <v>158</v>
      </c>
      <c r="E130" s="80" t="s">
        <v>481</v>
      </c>
      <c r="F130" s="78" t="s">
        <v>41</v>
      </c>
      <c r="G130" s="47" t="s">
        <v>307</v>
      </c>
      <c r="H130" s="50" t="s">
        <v>428</v>
      </c>
      <c r="I130" s="48" t="s">
        <v>26</v>
      </c>
      <c r="J130" s="49">
        <v>7</v>
      </c>
      <c r="K130" s="50" t="s">
        <v>30</v>
      </c>
      <c r="L130" s="50" t="s">
        <v>21</v>
      </c>
      <c r="M130" s="50" t="s">
        <v>46</v>
      </c>
      <c r="N130" s="42">
        <f>K130*400+L130*100+M130</f>
        <v>4627</v>
      </c>
      <c r="O130" s="40">
        <v>330</v>
      </c>
      <c r="P130" s="42">
        <f>N130*O130</f>
        <v>1526910</v>
      </c>
      <c r="Q130" s="51">
        <f>P130*0.01%</f>
        <v>152.691</v>
      </c>
      <c r="R130" s="51">
        <f t="shared" si="63"/>
        <v>137.42189999999999</v>
      </c>
      <c r="S130" s="79">
        <f>Q130-R130</f>
        <v>15.269100000000009</v>
      </c>
      <c r="T130" s="39"/>
    </row>
    <row r="131" spans="1:20" s="43" customFormat="1" ht="21" x14ac:dyDescent="0.45">
      <c r="A131" s="202"/>
      <c r="B131" s="76"/>
      <c r="C131" s="45"/>
      <c r="D131" s="45"/>
      <c r="E131" s="77"/>
      <c r="F131" s="78"/>
      <c r="G131" s="47" t="s">
        <v>307</v>
      </c>
      <c r="H131" s="50" t="s">
        <v>401</v>
      </c>
      <c r="I131" s="48" t="s">
        <v>40</v>
      </c>
      <c r="J131" s="49">
        <v>7</v>
      </c>
      <c r="K131" s="50" t="s">
        <v>20</v>
      </c>
      <c r="L131" s="50" t="s">
        <v>440</v>
      </c>
      <c r="M131" s="50" t="s">
        <v>71</v>
      </c>
      <c r="N131" s="42">
        <f>K131*400+L131*100+M131</f>
        <v>453</v>
      </c>
      <c r="O131" s="40">
        <v>330</v>
      </c>
      <c r="P131" s="42">
        <f>N131*O131</f>
        <v>149490</v>
      </c>
      <c r="Q131" s="51">
        <f>P131*0.01%</f>
        <v>14.949</v>
      </c>
      <c r="R131" s="51">
        <f t="shared" si="63"/>
        <v>13.4541</v>
      </c>
      <c r="S131" s="79">
        <f>Q131-R131</f>
        <v>1.4948999999999995</v>
      </c>
      <c r="T131" s="39"/>
    </row>
    <row r="132" spans="1:20" s="43" customFormat="1" ht="21" x14ac:dyDescent="0.45">
      <c r="A132" s="202"/>
      <c r="B132" s="76"/>
      <c r="C132" s="45"/>
      <c r="D132" s="45"/>
      <c r="E132" s="77"/>
      <c r="F132" s="78"/>
      <c r="G132" s="47" t="s">
        <v>577</v>
      </c>
      <c r="H132" s="50" t="s">
        <v>62</v>
      </c>
      <c r="I132" s="48"/>
      <c r="J132" s="49">
        <v>7</v>
      </c>
      <c r="K132" s="50" t="s">
        <v>25</v>
      </c>
      <c r="L132" s="50" t="s">
        <v>440</v>
      </c>
      <c r="M132" s="50" t="s">
        <v>440</v>
      </c>
      <c r="N132" s="42">
        <f>K132*400+L132*100+M132</f>
        <v>2400</v>
      </c>
      <c r="O132" s="40">
        <v>330</v>
      </c>
      <c r="P132" s="42">
        <f>N132*O132</f>
        <v>792000</v>
      </c>
      <c r="Q132" s="51">
        <f>P132*0.01%</f>
        <v>79.2</v>
      </c>
      <c r="R132" s="51">
        <f t="shared" si="63"/>
        <v>71.28</v>
      </c>
      <c r="S132" s="79">
        <f>Q132-R132</f>
        <v>7.9200000000000017</v>
      </c>
      <c r="T132" s="39"/>
    </row>
    <row r="133" spans="1:20" s="43" customFormat="1" ht="21" x14ac:dyDescent="0.45">
      <c r="A133" s="202"/>
      <c r="B133" s="76"/>
      <c r="C133" s="45"/>
      <c r="D133" s="45"/>
      <c r="E133" s="77"/>
      <c r="F133" s="78"/>
      <c r="G133" s="47" t="s">
        <v>307</v>
      </c>
      <c r="H133" s="50" t="s">
        <v>401</v>
      </c>
      <c r="I133" s="48" t="s">
        <v>21</v>
      </c>
      <c r="J133" s="49">
        <v>7</v>
      </c>
      <c r="K133" s="50" t="s">
        <v>22</v>
      </c>
      <c r="L133" s="50" t="s">
        <v>22</v>
      </c>
      <c r="M133" s="50" t="s">
        <v>71</v>
      </c>
      <c r="N133" s="42">
        <f>K133*400+L133*100+M133</f>
        <v>1553</v>
      </c>
      <c r="O133" s="40">
        <v>330</v>
      </c>
      <c r="P133" s="42">
        <f>N133*O133</f>
        <v>512490</v>
      </c>
      <c r="Q133" s="51">
        <f>P133*0.01%</f>
        <v>51.249000000000002</v>
      </c>
      <c r="R133" s="51">
        <f t="shared" si="63"/>
        <v>46.124100000000006</v>
      </c>
      <c r="S133" s="79">
        <f>Q133-R133</f>
        <v>5.1248999999999967</v>
      </c>
      <c r="T133" s="39"/>
    </row>
    <row r="134" spans="1:20" s="43" customFormat="1" ht="21" x14ac:dyDescent="0.45">
      <c r="A134" s="203"/>
      <c r="B134" s="76"/>
      <c r="C134" s="45"/>
      <c r="D134" s="45"/>
      <c r="E134" s="77"/>
      <c r="F134" s="78"/>
      <c r="G134" s="47"/>
      <c r="H134" s="50"/>
      <c r="I134" s="48"/>
      <c r="J134" s="49"/>
      <c r="K134" s="50"/>
      <c r="L134" s="50"/>
      <c r="M134" s="50"/>
      <c r="N134" s="42"/>
      <c r="O134" s="40"/>
      <c r="P134" s="42">
        <f>SUM(P130:P133)</f>
        <v>2980890</v>
      </c>
      <c r="Q134" s="51">
        <f>SUM(Q130:Q133)</f>
        <v>298.08900000000006</v>
      </c>
      <c r="R134" s="51">
        <f t="shared" si="63"/>
        <v>268.28010000000006</v>
      </c>
      <c r="S134" s="79">
        <f>SUM(S130:S133)</f>
        <v>29.808900000000008</v>
      </c>
      <c r="T134" s="39"/>
    </row>
    <row r="135" spans="1:20" s="43" customFormat="1" ht="21" x14ac:dyDescent="0.45">
      <c r="A135" s="201" t="s">
        <v>67</v>
      </c>
      <c r="B135" s="76" t="s">
        <v>156</v>
      </c>
      <c r="C135" s="45" t="s">
        <v>202</v>
      </c>
      <c r="D135" s="45" t="s">
        <v>159</v>
      </c>
      <c r="E135" s="80" t="s">
        <v>482</v>
      </c>
      <c r="F135" s="78" t="s">
        <v>49</v>
      </c>
      <c r="G135" s="47" t="s">
        <v>307</v>
      </c>
      <c r="H135" s="50" t="s">
        <v>401</v>
      </c>
      <c r="I135" s="48" t="s">
        <v>138</v>
      </c>
      <c r="J135" s="49">
        <v>7</v>
      </c>
      <c r="K135" s="50" t="s">
        <v>31</v>
      </c>
      <c r="L135" s="50" t="s">
        <v>20</v>
      </c>
      <c r="M135" s="50" t="s">
        <v>28</v>
      </c>
      <c r="N135" s="42">
        <f>K135*400+L135*100+M135</f>
        <v>4909</v>
      </c>
      <c r="O135" s="40">
        <v>330</v>
      </c>
      <c r="P135" s="42">
        <f>N135*O135</f>
        <v>1619970</v>
      </c>
      <c r="Q135" s="51">
        <f>P135*0.01%</f>
        <v>161.99700000000001</v>
      </c>
      <c r="R135" s="51">
        <f t="shared" si="63"/>
        <v>145.79730000000001</v>
      </c>
      <c r="S135" s="79">
        <f>Q135-R135</f>
        <v>16.199700000000007</v>
      </c>
      <c r="T135" s="39"/>
    </row>
    <row r="136" spans="1:20" s="43" customFormat="1" ht="21" x14ac:dyDescent="0.45">
      <c r="A136" s="202"/>
      <c r="B136" s="76"/>
      <c r="C136" s="45"/>
      <c r="D136" s="45"/>
      <c r="E136" s="77"/>
      <c r="F136" s="78"/>
      <c r="G136" s="47" t="s">
        <v>307</v>
      </c>
      <c r="H136" s="50" t="s">
        <v>411</v>
      </c>
      <c r="I136" s="48" t="s">
        <v>70</v>
      </c>
      <c r="J136" s="49">
        <v>7</v>
      </c>
      <c r="K136" s="50" t="s">
        <v>33</v>
      </c>
      <c r="L136" s="50" t="s">
        <v>21</v>
      </c>
      <c r="M136" s="50" t="s">
        <v>82</v>
      </c>
      <c r="N136" s="42">
        <f>K136*400+L136*100+M136</f>
        <v>5864</v>
      </c>
      <c r="O136" s="40">
        <v>330</v>
      </c>
      <c r="P136" s="42">
        <f>N136*O136</f>
        <v>1935120</v>
      </c>
      <c r="Q136" s="51">
        <f>P136*0.01%</f>
        <v>193.512</v>
      </c>
      <c r="R136" s="51">
        <f t="shared" si="63"/>
        <v>174.16079999999999</v>
      </c>
      <c r="S136" s="79">
        <f>Q136-R136</f>
        <v>19.351200000000006</v>
      </c>
      <c r="T136" s="39"/>
    </row>
    <row r="137" spans="1:20" s="43" customFormat="1" ht="21" x14ac:dyDescent="0.45">
      <c r="A137" s="202"/>
      <c r="B137" s="212" t="s">
        <v>711</v>
      </c>
      <c r="C137" s="213"/>
      <c r="D137" s="214"/>
      <c r="E137" s="77"/>
      <c r="F137" s="78"/>
      <c r="G137" s="47" t="s">
        <v>307</v>
      </c>
      <c r="H137" s="50" t="s">
        <v>404</v>
      </c>
      <c r="I137" s="48">
        <v>56</v>
      </c>
      <c r="J137" s="49">
        <v>7</v>
      </c>
      <c r="K137" s="50" t="s">
        <v>21</v>
      </c>
      <c r="L137" s="50" t="s">
        <v>22</v>
      </c>
      <c r="M137" s="50" t="s">
        <v>69</v>
      </c>
      <c r="N137" s="42">
        <f>K137*400+L137*100+M137</f>
        <v>1151</v>
      </c>
      <c r="O137" s="40">
        <v>330</v>
      </c>
      <c r="P137" s="42">
        <f>N137*O137</f>
        <v>379830</v>
      </c>
      <c r="Q137" s="51">
        <f>P137*0.01%</f>
        <v>37.983000000000004</v>
      </c>
      <c r="R137" s="51">
        <f t="shared" ref="R137" si="64">Q137*90%</f>
        <v>34.184700000000007</v>
      </c>
      <c r="S137" s="79">
        <f>Q137-R137</f>
        <v>3.7982999999999976</v>
      </c>
      <c r="T137" s="39"/>
    </row>
    <row r="138" spans="1:20" s="43" customFormat="1" ht="21" x14ac:dyDescent="0.45">
      <c r="A138" s="202"/>
      <c r="B138" s="76"/>
      <c r="C138" s="45"/>
      <c r="D138" s="45"/>
      <c r="E138" s="77"/>
      <c r="F138" s="78"/>
      <c r="G138" s="47" t="s">
        <v>307</v>
      </c>
      <c r="H138" s="50" t="s">
        <v>411</v>
      </c>
      <c r="I138" s="48" t="s">
        <v>69</v>
      </c>
      <c r="J138" s="49">
        <v>7</v>
      </c>
      <c r="K138" s="50" t="s">
        <v>22</v>
      </c>
      <c r="L138" s="50" t="s">
        <v>20</v>
      </c>
      <c r="M138" s="50" t="s">
        <v>54</v>
      </c>
      <c r="N138" s="42">
        <f>K138*400+L138*100+M138</f>
        <v>1335</v>
      </c>
      <c r="O138" s="40">
        <v>330</v>
      </c>
      <c r="P138" s="42">
        <f>N138*O138</f>
        <v>440550</v>
      </c>
      <c r="Q138" s="51">
        <f>P138*0.01%</f>
        <v>44.055</v>
      </c>
      <c r="R138" s="51">
        <f t="shared" si="63"/>
        <v>39.649500000000003</v>
      </c>
      <c r="S138" s="79">
        <f>Q138-R138</f>
        <v>4.4054999999999964</v>
      </c>
      <c r="T138" s="39"/>
    </row>
    <row r="139" spans="1:20" s="43" customFormat="1" ht="21" x14ac:dyDescent="0.45">
      <c r="A139" s="203"/>
      <c r="B139" s="76"/>
      <c r="C139" s="45"/>
      <c r="D139" s="45"/>
      <c r="E139" s="77"/>
      <c r="F139" s="78"/>
      <c r="G139" s="47"/>
      <c r="H139" s="50"/>
      <c r="I139" s="48"/>
      <c r="J139" s="49"/>
      <c r="K139" s="50"/>
      <c r="L139" s="50"/>
      <c r="M139" s="50"/>
      <c r="N139" s="42"/>
      <c r="O139" s="40"/>
      <c r="P139" s="42">
        <f>SUM(P135:P138)</f>
        <v>4375470</v>
      </c>
      <c r="Q139" s="51">
        <f>SUM(Q135:Q138)</f>
        <v>437.54700000000003</v>
      </c>
      <c r="R139" s="51">
        <f t="shared" si="63"/>
        <v>393.79230000000001</v>
      </c>
      <c r="S139" s="79">
        <f>SUM(S135:S138)</f>
        <v>43.754700000000007</v>
      </c>
      <c r="T139" s="39"/>
    </row>
    <row r="140" spans="1:20" s="43" customFormat="1" ht="21" x14ac:dyDescent="0.45">
      <c r="A140" s="191" t="s">
        <v>68</v>
      </c>
      <c r="B140" s="166" t="s">
        <v>166</v>
      </c>
      <c r="C140" s="45" t="s">
        <v>583</v>
      </c>
      <c r="D140" s="45" t="s">
        <v>159</v>
      </c>
      <c r="E140" s="144" t="s">
        <v>584</v>
      </c>
      <c r="F140" s="167" t="s">
        <v>135</v>
      </c>
      <c r="G140" s="47" t="s">
        <v>577</v>
      </c>
      <c r="H140" s="50" t="s">
        <v>44</v>
      </c>
      <c r="I140" s="48"/>
      <c r="J140" s="49">
        <v>7</v>
      </c>
      <c r="K140" s="50" t="s">
        <v>25</v>
      </c>
      <c r="L140" s="50" t="s">
        <v>440</v>
      </c>
      <c r="M140" s="50" t="s">
        <v>440</v>
      </c>
      <c r="N140" s="42">
        <f>K140*400+L140*100+M140</f>
        <v>2400</v>
      </c>
      <c r="O140" s="40">
        <v>330</v>
      </c>
      <c r="P140" s="42">
        <f>N140*O140</f>
        <v>792000</v>
      </c>
      <c r="Q140" s="51">
        <f>P140*0.01%</f>
        <v>79.2</v>
      </c>
      <c r="R140" s="51">
        <f t="shared" si="63"/>
        <v>71.28</v>
      </c>
      <c r="S140" s="79">
        <f>Q140-R140</f>
        <v>7.9200000000000017</v>
      </c>
      <c r="T140" s="39"/>
    </row>
    <row r="141" spans="1:20" s="43" customFormat="1" ht="21" x14ac:dyDescent="0.45">
      <c r="A141" s="201" t="s">
        <v>69</v>
      </c>
      <c r="B141" s="76" t="s">
        <v>156</v>
      </c>
      <c r="C141" s="45" t="s">
        <v>203</v>
      </c>
      <c r="D141" s="45" t="s">
        <v>159</v>
      </c>
      <c r="E141" s="80" t="s">
        <v>483</v>
      </c>
      <c r="F141" s="78" t="s">
        <v>332</v>
      </c>
      <c r="G141" s="47" t="s">
        <v>307</v>
      </c>
      <c r="H141" s="50" t="s">
        <v>424</v>
      </c>
      <c r="I141" s="48" t="s">
        <v>33</v>
      </c>
      <c r="J141" s="49">
        <v>7</v>
      </c>
      <c r="K141" s="50" t="s">
        <v>440</v>
      </c>
      <c r="L141" s="50" t="s">
        <v>21</v>
      </c>
      <c r="M141" s="50" t="s">
        <v>97</v>
      </c>
      <c r="N141" s="42">
        <f>K141*400+L141*100+M141</f>
        <v>279</v>
      </c>
      <c r="O141" s="40">
        <v>330</v>
      </c>
      <c r="P141" s="42">
        <f>N141*O141</f>
        <v>92070</v>
      </c>
      <c r="Q141" s="51">
        <f>P141*0.01%</f>
        <v>9.2070000000000007</v>
      </c>
      <c r="R141" s="51">
        <f t="shared" si="63"/>
        <v>8.2863000000000007</v>
      </c>
      <c r="S141" s="79">
        <f>Q141-R141</f>
        <v>0.92070000000000007</v>
      </c>
      <c r="T141" s="39"/>
    </row>
    <row r="142" spans="1:20" s="43" customFormat="1" ht="21" x14ac:dyDescent="0.45">
      <c r="A142" s="202"/>
      <c r="B142" s="76"/>
      <c r="C142" s="45"/>
      <c r="D142" s="45"/>
      <c r="E142" s="77"/>
      <c r="F142" s="78"/>
      <c r="G142" s="47" t="s">
        <v>307</v>
      </c>
      <c r="H142" s="50" t="s">
        <v>416</v>
      </c>
      <c r="I142" s="48" t="s">
        <v>57</v>
      </c>
      <c r="J142" s="49">
        <v>7</v>
      </c>
      <c r="K142" s="50" t="s">
        <v>20</v>
      </c>
      <c r="L142" s="50" t="s">
        <v>22</v>
      </c>
      <c r="M142" s="50" t="s">
        <v>97</v>
      </c>
      <c r="N142" s="42">
        <f>K142*400+L142*100+M142</f>
        <v>779</v>
      </c>
      <c r="O142" s="40">
        <v>330</v>
      </c>
      <c r="P142" s="42">
        <f>N142*O142</f>
        <v>257070</v>
      </c>
      <c r="Q142" s="51">
        <f>P142*0.01%</f>
        <v>25.707000000000001</v>
      </c>
      <c r="R142" s="51">
        <f t="shared" si="63"/>
        <v>23.136300000000002</v>
      </c>
      <c r="S142" s="79">
        <f>Q142-R142</f>
        <v>2.5706999999999987</v>
      </c>
      <c r="T142" s="39"/>
    </row>
    <row r="143" spans="1:20" s="43" customFormat="1" ht="21" x14ac:dyDescent="0.45">
      <c r="A143" s="202"/>
      <c r="B143" s="76"/>
      <c r="C143" s="45"/>
      <c r="D143" s="45"/>
      <c r="E143" s="77"/>
      <c r="F143" s="78"/>
      <c r="G143" s="47" t="s">
        <v>307</v>
      </c>
      <c r="H143" s="50" t="s">
        <v>416</v>
      </c>
      <c r="I143" s="48" t="s">
        <v>59</v>
      </c>
      <c r="J143" s="49">
        <v>7</v>
      </c>
      <c r="K143" s="50" t="s">
        <v>23</v>
      </c>
      <c r="L143" s="50" t="s">
        <v>440</v>
      </c>
      <c r="M143" s="50" t="s">
        <v>77</v>
      </c>
      <c r="N143" s="42">
        <f>K143*400+L143*100+M143</f>
        <v>1659</v>
      </c>
      <c r="O143" s="40">
        <v>330</v>
      </c>
      <c r="P143" s="42">
        <f>N143*O143</f>
        <v>547470</v>
      </c>
      <c r="Q143" s="51">
        <f>P143*0.01%</f>
        <v>54.747</v>
      </c>
      <c r="R143" s="51">
        <f t="shared" si="63"/>
        <v>49.272300000000001</v>
      </c>
      <c r="S143" s="79">
        <f>Q143-R143</f>
        <v>5.4746999999999986</v>
      </c>
      <c r="T143" s="39"/>
    </row>
    <row r="144" spans="1:20" s="43" customFormat="1" ht="21" x14ac:dyDescent="0.45">
      <c r="A144" s="203"/>
      <c r="B144" s="76"/>
      <c r="C144" s="45"/>
      <c r="D144" s="45"/>
      <c r="E144" s="77"/>
      <c r="F144" s="78"/>
      <c r="G144" s="47"/>
      <c r="H144" s="50"/>
      <c r="I144" s="48"/>
      <c r="J144" s="49"/>
      <c r="K144" s="50"/>
      <c r="L144" s="50"/>
      <c r="M144" s="50"/>
      <c r="N144" s="42"/>
      <c r="O144" s="40"/>
      <c r="P144" s="42">
        <f>SUM(P141:P143)</f>
        <v>896610</v>
      </c>
      <c r="Q144" s="51">
        <f>SUM(Q141:Q143)</f>
        <v>89.661000000000001</v>
      </c>
      <c r="R144" s="51">
        <f t="shared" si="63"/>
        <v>80.694900000000004</v>
      </c>
      <c r="S144" s="79">
        <f>SUM(S141:S143)</f>
        <v>8.9660999999999973</v>
      </c>
      <c r="T144" s="39"/>
    </row>
    <row r="145" spans="1:20" s="103" customFormat="1" ht="21" x14ac:dyDescent="0.45">
      <c r="A145" s="192" t="s">
        <v>70</v>
      </c>
      <c r="B145" s="166" t="s">
        <v>156</v>
      </c>
      <c r="C145" s="45" t="s">
        <v>580</v>
      </c>
      <c r="D145" s="45" t="s">
        <v>159</v>
      </c>
      <c r="E145" s="145" t="s">
        <v>581</v>
      </c>
      <c r="F145" s="167"/>
      <c r="G145" s="47" t="s">
        <v>582</v>
      </c>
      <c r="H145" s="50" t="s">
        <v>391</v>
      </c>
      <c r="I145" s="49">
        <v>4</v>
      </c>
      <c r="J145" s="39" t="s">
        <v>442</v>
      </c>
      <c r="K145" s="50" t="s">
        <v>23</v>
      </c>
      <c r="L145" s="50" t="s">
        <v>440</v>
      </c>
      <c r="M145" s="50" t="s">
        <v>440</v>
      </c>
      <c r="N145" s="42">
        <f t="shared" ref="N145:N150" si="65">K145*400+L145*100+M145</f>
        <v>1600</v>
      </c>
      <c r="O145" s="40">
        <v>330</v>
      </c>
      <c r="P145" s="42">
        <f t="shared" ref="P145:P150" si="66">N145*O145</f>
        <v>528000</v>
      </c>
      <c r="Q145" s="82">
        <f t="shared" ref="Q145:Q150" si="67">P145*0.01%</f>
        <v>52.800000000000004</v>
      </c>
      <c r="R145" s="51">
        <f t="shared" si="63"/>
        <v>47.52</v>
      </c>
      <c r="S145" s="79">
        <f>Q145-R145</f>
        <v>5.2800000000000011</v>
      </c>
      <c r="T145" s="102"/>
    </row>
    <row r="146" spans="1:20" s="103" customFormat="1" ht="21" x14ac:dyDescent="0.45">
      <c r="A146" s="132" t="s">
        <v>71</v>
      </c>
      <c r="B146" s="166" t="s">
        <v>156</v>
      </c>
      <c r="C146" s="45" t="s">
        <v>637</v>
      </c>
      <c r="D146" s="45" t="s">
        <v>159</v>
      </c>
      <c r="E146" s="80" t="s">
        <v>638</v>
      </c>
      <c r="F146" s="167" t="s">
        <v>639</v>
      </c>
      <c r="G146" s="47" t="s">
        <v>640</v>
      </c>
      <c r="H146" s="50"/>
      <c r="I146" s="48"/>
      <c r="J146" s="49"/>
      <c r="K146" s="50" t="s">
        <v>28</v>
      </c>
      <c r="L146" s="50" t="s">
        <v>440</v>
      </c>
      <c r="M146" s="50" t="s">
        <v>440</v>
      </c>
      <c r="N146" s="42">
        <f t="shared" si="65"/>
        <v>3600</v>
      </c>
      <c r="O146" s="40">
        <v>330</v>
      </c>
      <c r="P146" s="42">
        <f t="shared" si="66"/>
        <v>1188000</v>
      </c>
      <c r="Q146" s="51">
        <f t="shared" si="67"/>
        <v>118.80000000000001</v>
      </c>
      <c r="R146" s="51">
        <f t="shared" si="63"/>
        <v>106.92000000000002</v>
      </c>
      <c r="S146" s="79">
        <v>12</v>
      </c>
      <c r="T146" s="101"/>
    </row>
    <row r="147" spans="1:20" s="43" customFormat="1" ht="21" x14ac:dyDescent="0.45">
      <c r="A147" s="201" t="s">
        <v>72</v>
      </c>
      <c r="B147" s="76" t="s">
        <v>156</v>
      </c>
      <c r="C147" s="45" t="s">
        <v>204</v>
      </c>
      <c r="D147" s="45" t="s">
        <v>159</v>
      </c>
      <c r="E147" s="80" t="s">
        <v>484</v>
      </c>
      <c r="F147" s="78" t="s">
        <v>333</v>
      </c>
      <c r="G147" s="47" t="s">
        <v>307</v>
      </c>
      <c r="H147" s="50" t="s">
        <v>401</v>
      </c>
      <c r="I147" s="48" t="s">
        <v>51</v>
      </c>
      <c r="J147" s="49">
        <v>7</v>
      </c>
      <c r="K147" s="50" t="s">
        <v>21</v>
      </c>
      <c r="L147" s="50" t="s">
        <v>21</v>
      </c>
      <c r="M147" s="50" t="s">
        <v>99</v>
      </c>
      <c r="N147" s="42">
        <f t="shared" si="65"/>
        <v>1081</v>
      </c>
      <c r="O147" s="40">
        <v>330</v>
      </c>
      <c r="P147" s="42">
        <f t="shared" si="66"/>
        <v>356730</v>
      </c>
      <c r="Q147" s="51">
        <f t="shared" si="67"/>
        <v>35.673000000000002</v>
      </c>
      <c r="R147" s="51">
        <f t="shared" si="63"/>
        <v>32.105700000000006</v>
      </c>
      <c r="S147" s="79">
        <f>Q147-R147</f>
        <v>3.5672999999999959</v>
      </c>
      <c r="T147" s="39"/>
    </row>
    <row r="148" spans="1:20" s="43" customFormat="1" ht="21" x14ac:dyDescent="0.45">
      <c r="A148" s="202"/>
      <c r="B148" s="76"/>
      <c r="C148" s="45"/>
      <c r="D148" s="45"/>
      <c r="E148" s="77"/>
      <c r="F148" s="78"/>
      <c r="G148" s="47" t="s">
        <v>307</v>
      </c>
      <c r="H148" s="50" t="s">
        <v>413</v>
      </c>
      <c r="I148" s="48" t="s">
        <v>48</v>
      </c>
      <c r="J148" s="49">
        <v>7</v>
      </c>
      <c r="K148" s="50" t="s">
        <v>20</v>
      </c>
      <c r="L148" s="50" t="s">
        <v>22</v>
      </c>
      <c r="M148" s="50" t="s">
        <v>98</v>
      </c>
      <c r="N148" s="42">
        <f t="shared" si="65"/>
        <v>780</v>
      </c>
      <c r="O148" s="40">
        <v>330</v>
      </c>
      <c r="P148" s="42">
        <f t="shared" si="66"/>
        <v>257400</v>
      </c>
      <c r="Q148" s="51">
        <f t="shared" si="67"/>
        <v>25.740000000000002</v>
      </c>
      <c r="R148" s="51">
        <f t="shared" si="63"/>
        <v>23.166000000000004</v>
      </c>
      <c r="S148" s="79">
        <f>Q148-R148</f>
        <v>2.5739999999999981</v>
      </c>
      <c r="T148" s="39"/>
    </row>
    <row r="149" spans="1:20" s="43" customFormat="1" ht="21" x14ac:dyDescent="0.45">
      <c r="A149" s="202"/>
      <c r="B149" s="76"/>
      <c r="C149" s="45"/>
      <c r="D149" s="45"/>
      <c r="E149" s="77"/>
      <c r="F149" s="78"/>
      <c r="G149" s="47" t="s">
        <v>307</v>
      </c>
      <c r="H149" s="50" t="s">
        <v>401</v>
      </c>
      <c r="I149" s="48" t="s">
        <v>50</v>
      </c>
      <c r="J149" s="49">
        <v>7</v>
      </c>
      <c r="K149" s="50" t="s">
        <v>440</v>
      </c>
      <c r="L149" s="50" t="s">
        <v>22</v>
      </c>
      <c r="M149" s="50" t="s">
        <v>19</v>
      </c>
      <c r="N149" s="42">
        <f t="shared" si="65"/>
        <v>344</v>
      </c>
      <c r="O149" s="40">
        <v>330</v>
      </c>
      <c r="P149" s="42">
        <f t="shared" si="66"/>
        <v>113520</v>
      </c>
      <c r="Q149" s="51">
        <f t="shared" si="67"/>
        <v>11.352</v>
      </c>
      <c r="R149" s="51">
        <f t="shared" si="63"/>
        <v>10.216800000000001</v>
      </c>
      <c r="S149" s="79">
        <f>Q149-R149</f>
        <v>1.1351999999999993</v>
      </c>
      <c r="T149" s="39"/>
    </row>
    <row r="150" spans="1:20" s="43" customFormat="1" ht="21" x14ac:dyDescent="0.45">
      <c r="A150" s="202"/>
      <c r="B150" s="76"/>
      <c r="C150" s="45"/>
      <c r="D150" s="45"/>
      <c r="E150" s="77"/>
      <c r="F150" s="78"/>
      <c r="G150" s="47" t="s">
        <v>307</v>
      </c>
      <c r="H150" s="50" t="s">
        <v>414</v>
      </c>
      <c r="I150" s="48" t="s">
        <v>86</v>
      </c>
      <c r="J150" s="49">
        <v>7</v>
      </c>
      <c r="K150" s="50" t="s">
        <v>20</v>
      </c>
      <c r="L150" s="50" t="s">
        <v>22</v>
      </c>
      <c r="M150" s="50" t="s">
        <v>111</v>
      </c>
      <c r="N150" s="42">
        <f t="shared" si="65"/>
        <v>793</v>
      </c>
      <c r="O150" s="40">
        <v>330</v>
      </c>
      <c r="P150" s="42">
        <f t="shared" si="66"/>
        <v>261690</v>
      </c>
      <c r="Q150" s="51">
        <f t="shared" si="67"/>
        <v>26.169</v>
      </c>
      <c r="R150" s="51">
        <f t="shared" ref="R150:R179" si="68">Q150*90%</f>
        <v>23.552099999999999</v>
      </c>
      <c r="S150" s="79">
        <f>Q150-R150</f>
        <v>2.6169000000000011</v>
      </c>
      <c r="T150" s="39"/>
    </row>
    <row r="151" spans="1:20" s="43" customFormat="1" ht="21" x14ac:dyDescent="0.45">
      <c r="A151" s="203"/>
      <c r="B151" s="76"/>
      <c r="C151" s="45"/>
      <c r="D151" s="45"/>
      <c r="E151" s="77"/>
      <c r="F151" s="78"/>
      <c r="G151" s="47"/>
      <c r="H151" s="50"/>
      <c r="I151" s="48"/>
      <c r="J151" s="49"/>
      <c r="K151" s="50"/>
      <c r="L151" s="50"/>
      <c r="M151" s="50"/>
      <c r="N151" s="42"/>
      <c r="O151" s="40"/>
      <c r="P151" s="42">
        <f>SUM(P147:P150)</f>
        <v>989340</v>
      </c>
      <c r="Q151" s="51">
        <f>SUM(Q147:Q150)</f>
        <v>98.933999999999997</v>
      </c>
      <c r="R151" s="51">
        <f t="shared" si="68"/>
        <v>89.040599999999998</v>
      </c>
      <c r="S151" s="79">
        <f>SUM(S147:S150)</f>
        <v>9.8933999999999944</v>
      </c>
      <c r="T151" s="39"/>
    </row>
    <row r="152" spans="1:20" s="43" customFormat="1" ht="21" x14ac:dyDescent="0.45">
      <c r="A152" s="201" t="s">
        <v>73</v>
      </c>
      <c r="B152" s="76" t="s">
        <v>166</v>
      </c>
      <c r="C152" s="45" t="s">
        <v>589</v>
      </c>
      <c r="D152" s="45" t="s">
        <v>159</v>
      </c>
      <c r="E152" s="141" t="s">
        <v>590</v>
      </c>
      <c r="F152" s="78" t="s">
        <v>341</v>
      </c>
      <c r="G152" s="47" t="s">
        <v>577</v>
      </c>
      <c r="H152" s="50" t="s">
        <v>90</v>
      </c>
      <c r="I152" s="48"/>
      <c r="J152" s="49">
        <v>7</v>
      </c>
      <c r="K152" s="50" t="s">
        <v>23</v>
      </c>
      <c r="L152" s="50" t="s">
        <v>440</v>
      </c>
      <c r="M152" s="50" t="s">
        <v>440</v>
      </c>
      <c r="N152" s="42">
        <f>K152*400+L152*100+M152</f>
        <v>1600</v>
      </c>
      <c r="O152" s="40">
        <v>330</v>
      </c>
      <c r="P152" s="42">
        <f>N152*O152</f>
        <v>528000</v>
      </c>
      <c r="Q152" s="51">
        <f>P152*0.01%</f>
        <v>52.800000000000004</v>
      </c>
      <c r="R152" s="51">
        <f t="shared" si="68"/>
        <v>47.52</v>
      </c>
      <c r="S152" s="79">
        <f>Q152-R152</f>
        <v>5.2800000000000011</v>
      </c>
      <c r="T152" s="39"/>
    </row>
    <row r="153" spans="1:20" s="43" customFormat="1" ht="21" x14ac:dyDescent="0.45">
      <c r="A153" s="202"/>
      <c r="B153" s="76"/>
      <c r="C153" s="45"/>
      <c r="D153" s="45"/>
      <c r="E153" s="86"/>
      <c r="F153" s="78"/>
      <c r="G153" s="47" t="s">
        <v>577</v>
      </c>
      <c r="H153" s="50" t="s">
        <v>83</v>
      </c>
      <c r="I153" s="48"/>
      <c r="J153" s="49">
        <v>7</v>
      </c>
      <c r="K153" s="50" t="s">
        <v>21</v>
      </c>
      <c r="L153" s="50" t="s">
        <v>440</v>
      </c>
      <c r="M153" s="50" t="s">
        <v>440</v>
      </c>
      <c r="N153" s="42">
        <f>K153*400+L153*100+M153</f>
        <v>800</v>
      </c>
      <c r="O153" s="40">
        <v>330</v>
      </c>
      <c r="P153" s="42">
        <f>N153*O153</f>
        <v>264000</v>
      </c>
      <c r="Q153" s="51">
        <f>P153*0.01%</f>
        <v>26.400000000000002</v>
      </c>
      <c r="R153" s="51">
        <f t="shared" si="68"/>
        <v>23.76</v>
      </c>
      <c r="S153" s="79">
        <f>Q153-R153</f>
        <v>2.6400000000000006</v>
      </c>
      <c r="T153" s="39"/>
    </row>
    <row r="154" spans="1:20" s="43" customFormat="1" ht="21" x14ac:dyDescent="0.45">
      <c r="A154" s="203"/>
      <c r="B154" s="76"/>
      <c r="C154" s="45"/>
      <c r="D154" s="45"/>
      <c r="E154" s="86"/>
      <c r="F154" s="78"/>
      <c r="G154" s="47"/>
      <c r="H154" s="50"/>
      <c r="I154" s="48"/>
      <c r="J154" s="49"/>
      <c r="K154" s="50"/>
      <c r="L154" s="50"/>
      <c r="M154" s="50"/>
      <c r="N154" s="42"/>
      <c r="O154" s="40"/>
      <c r="P154" s="42">
        <f>SUM(P152:P153)</f>
        <v>792000</v>
      </c>
      <c r="Q154" s="51">
        <f>SUM(Q152:Q153)</f>
        <v>79.2</v>
      </c>
      <c r="R154" s="51">
        <f t="shared" si="68"/>
        <v>71.28</v>
      </c>
      <c r="S154" s="79">
        <f>SUM(S152:S153)</f>
        <v>7.9200000000000017</v>
      </c>
      <c r="T154" s="39"/>
    </row>
    <row r="155" spans="1:20" s="43" customFormat="1" ht="21" x14ac:dyDescent="0.45">
      <c r="A155" s="132" t="s">
        <v>74</v>
      </c>
      <c r="B155" s="76" t="s">
        <v>156</v>
      </c>
      <c r="C155" s="45" t="s">
        <v>205</v>
      </c>
      <c r="D155" s="45" t="s">
        <v>206</v>
      </c>
      <c r="E155" s="80" t="s">
        <v>485</v>
      </c>
      <c r="F155" s="78" t="s">
        <v>20</v>
      </c>
      <c r="G155" s="47" t="s">
        <v>307</v>
      </c>
      <c r="H155" s="50" t="s">
        <v>420</v>
      </c>
      <c r="I155" s="48" t="s">
        <v>23</v>
      </c>
      <c r="J155" s="49">
        <v>7</v>
      </c>
      <c r="K155" s="50" t="s">
        <v>20</v>
      </c>
      <c r="L155" s="50" t="s">
        <v>22</v>
      </c>
      <c r="M155" s="50" t="s">
        <v>82</v>
      </c>
      <c r="N155" s="42">
        <f>K155*400+L155*100+M155</f>
        <v>764</v>
      </c>
      <c r="O155" s="40">
        <v>330</v>
      </c>
      <c r="P155" s="42">
        <f>N155*O155</f>
        <v>252120</v>
      </c>
      <c r="Q155" s="51">
        <f>P155*0.01%</f>
        <v>25.212</v>
      </c>
      <c r="R155" s="51">
        <f t="shared" si="68"/>
        <v>22.690799999999999</v>
      </c>
      <c r="S155" s="79">
        <f>Q155-R155</f>
        <v>2.5212000000000003</v>
      </c>
      <c r="T155" s="39"/>
    </row>
    <row r="156" spans="1:20" s="43" customFormat="1" ht="21" x14ac:dyDescent="0.45">
      <c r="A156" s="201" t="s">
        <v>75</v>
      </c>
      <c r="B156" s="76" t="s">
        <v>166</v>
      </c>
      <c r="C156" s="45" t="s">
        <v>207</v>
      </c>
      <c r="D156" s="45" t="s">
        <v>159</v>
      </c>
      <c r="E156" s="80" t="s">
        <v>486</v>
      </c>
      <c r="F156" s="78" t="s">
        <v>334</v>
      </c>
      <c r="G156" s="47" t="s">
        <v>307</v>
      </c>
      <c r="H156" s="50" t="s">
        <v>417</v>
      </c>
      <c r="I156" s="48" t="s">
        <v>24</v>
      </c>
      <c r="J156" s="49">
        <v>7</v>
      </c>
      <c r="K156" s="50" t="s">
        <v>20</v>
      </c>
      <c r="L156" s="50" t="s">
        <v>440</v>
      </c>
      <c r="M156" s="50" t="s">
        <v>105</v>
      </c>
      <c r="N156" s="42">
        <f>K156*400+L156*100+M156</f>
        <v>487</v>
      </c>
      <c r="O156" s="40">
        <v>330</v>
      </c>
      <c r="P156" s="42">
        <f>N156*O156</f>
        <v>160710</v>
      </c>
      <c r="Q156" s="51">
        <f>P156*0.01%</f>
        <v>16.071000000000002</v>
      </c>
      <c r="R156" s="51">
        <f t="shared" si="68"/>
        <v>14.463900000000002</v>
      </c>
      <c r="S156" s="79">
        <f>Q156-R156</f>
        <v>1.6070999999999991</v>
      </c>
      <c r="T156" s="39"/>
    </row>
    <row r="157" spans="1:20" s="43" customFormat="1" ht="21" x14ac:dyDescent="0.45">
      <c r="A157" s="202"/>
      <c r="B157" s="76"/>
      <c r="C157" s="45"/>
      <c r="D157" s="45"/>
      <c r="E157" s="80"/>
      <c r="F157" s="78"/>
      <c r="G157" s="47" t="s">
        <v>582</v>
      </c>
      <c r="H157" s="50" t="s">
        <v>53</v>
      </c>
      <c r="I157" s="48"/>
      <c r="J157" s="49">
        <v>7</v>
      </c>
      <c r="K157" s="50" t="s">
        <v>31</v>
      </c>
      <c r="L157" s="50" t="s">
        <v>440</v>
      </c>
      <c r="M157" s="50" t="s">
        <v>440</v>
      </c>
      <c r="N157" s="42">
        <f>K157*400+L157*100+M157</f>
        <v>4800</v>
      </c>
      <c r="O157" s="40">
        <v>330</v>
      </c>
      <c r="P157" s="42">
        <f>N157*O157</f>
        <v>1584000</v>
      </c>
      <c r="Q157" s="51">
        <f>P157*0.01%</f>
        <v>158.4</v>
      </c>
      <c r="R157" s="51">
        <f t="shared" si="68"/>
        <v>142.56</v>
      </c>
      <c r="S157" s="79">
        <f>Q157-R157</f>
        <v>15.840000000000003</v>
      </c>
      <c r="T157" s="39"/>
    </row>
    <row r="158" spans="1:20" s="43" customFormat="1" ht="21" x14ac:dyDescent="0.45">
      <c r="A158" s="202"/>
      <c r="B158" s="76"/>
      <c r="C158" s="45"/>
      <c r="D158" s="45"/>
      <c r="E158" s="77"/>
      <c r="F158" s="78"/>
      <c r="G158" s="47" t="s">
        <v>307</v>
      </c>
      <c r="H158" s="50" t="s">
        <v>401</v>
      </c>
      <c r="I158" s="48" t="s">
        <v>56</v>
      </c>
      <c r="J158" s="49">
        <v>7</v>
      </c>
      <c r="K158" s="50" t="s">
        <v>24</v>
      </c>
      <c r="L158" s="50" t="s">
        <v>21</v>
      </c>
      <c r="M158" s="50" t="s">
        <v>66</v>
      </c>
      <c r="N158" s="42">
        <f>K158*400+L158*100+M158</f>
        <v>2248</v>
      </c>
      <c r="O158" s="40">
        <v>330</v>
      </c>
      <c r="P158" s="42">
        <f>N158*O158</f>
        <v>741840</v>
      </c>
      <c r="Q158" s="51">
        <f>P158*0.01%</f>
        <v>74.183999999999997</v>
      </c>
      <c r="R158" s="51">
        <f t="shared" si="68"/>
        <v>66.765600000000006</v>
      </c>
      <c r="S158" s="79">
        <f>Q158-R158</f>
        <v>7.4183999999999912</v>
      </c>
      <c r="T158" s="39"/>
    </row>
    <row r="159" spans="1:20" s="43" customFormat="1" ht="21" x14ac:dyDescent="0.45">
      <c r="A159" s="202"/>
      <c r="B159" s="76"/>
      <c r="C159" s="45"/>
      <c r="D159" s="45"/>
      <c r="E159" s="77"/>
      <c r="F159" s="78"/>
      <c r="G159" s="47" t="s">
        <v>307</v>
      </c>
      <c r="H159" s="50" t="s">
        <v>417</v>
      </c>
      <c r="I159" s="48" t="s">
        <v>22</v>
      </c>
      <c r="J159" s="49">
        <v>7</v>
      </c>
      <c r="K159" s="50" t="s">
        <v>20</v>
      </c>
      <c r="L159" s="50" t="s">
        <v>21</v>
      </c>
      <c r="M159" s="50" t="s">
        <v>54</v>
      </c>
      <c r="N159" s="42">
        <f>K159*400+L159*100+M159</f>
        <v>635</v>
      </c>
      <c r="O159" s="40">
        <v>330</v>
      </c>
      <c r="P159" s="42">
        <f>N159*O159</f>
        <v>209550</v>
      </c>
      <c r="Q159" s="51">
        <f>P159*0.01%</f>
        <v>20.955000000000002</v>
      </c>
      <c r="R159" s="51">
        <f t="shared" si="68"/>
        <v>18.859500000000001</v>
      </c>
      <c r="S159" s="79">
        <f>Q159-R159</f>
        <v>2.0955000000000013</v>
      </c>
      <c r="T159" s="39"/>
    </row>
    <row r="160" spans="1:20" s="43" customFormat="1" ht="21" x14ac:dyDescent="0.45">
      <c r="A160" s="203"/>
      <c r="B160" s="76"/>
      <c r="C160" s="45"/>
      <c r="D160" s="45"/>
      <c r="E160" s="77"/>
      <c r="F160" s="78"/>
      <c r="G160" s="47"/>
      <c r="H160" s="50"/>
      <c r="I160" s="48"/>
      <c r="J160" s="49"/>
      <c r="K160" s="50"/>
      <c r="L160" s="50"/>
      <c r="M160" s="50"/>
      <c r="N160" s="42"/>
      <c r="O160" s="40"/>
      <c r="P160" s="42">
        <f>SUM(P156:P159)</f>
        <v>2696100</v>
      </c>
      <c r="Q160" s="51">
        <f>SUM(Q156:Q159)</f>
        <v>269.61</v>
      </c>
      <c r="R160" s="51">
        <f t="shared" si="68"/>
        <v>242.64900000000003</v>
      </c>
      <c r="S160" s="79">
        <f>SUM(S156:S159)</f>
        <v>26.960999999999995</v>
      </c>
      <c r="T160" s="39"/>
    </row>
    <row r="161" spans="1:20" s="103" customFormat="1" ht="21.75" x14ac:dyDescent="0.45">
      <c r="A161" s="201" t="s">
        <v>76</v>
      </c>
      <c r="B161" s="76" t="s">
        <v>156</v>
      </c>
      <c r="C161" s="45" t="s">
        <v>688</v>
      </c>
      <c r="D161" s="142" t="s">
        <v>159</v>
      </c>
      <c r="E161" s="143" t="s">
        <v>689</v>
      </c>
      <c r="F161" s="78" t="s">
        <v>690</v>
      </c>
      <c r="G161" s="47" t="s">
        <v>307</v>
      </c>
      <c r="H161" s="50" t="s">
        <v>428</v>
      </c>
      <c r="I161" s="49">
        <v>4</v>
      </c>
      <c r="J161" s="39" t="s">
        <v>442</v>
      </c>
      <c r="K161" s="50" t="s">
        <v>22</v>
      </c>
      <c r="L161" s="50" t="s">
        <v>21</v>
      </c>
      <c r="M161" s="50" t="s">
        <v>30</v>
      </c>
      <c r="N161" s="42">
        <f>K161*400+L161*100+M161</f>
        <v>1411</v>
      </c>
      <c r="O161" s="40">
        <v>330</v>
      </c>
      <c r="P161" s="42">
        <f>N161*O161</f>
        <v>465630</v>
      </c>
      <c r="Q161" s="82">
        <f>P161*0.01%</f>
        <v>46.563000000000002</v>
      </c>
      <c r="R161" s="82">
        <f>Q161*90%</f>
        <v>41.906700000000001</v>
      </c>
      <c r="S161" s="83">
        <f>Q161-R161</f>
        <v>4.6563000000000017</v>
      </c>
      <c r="T161" s="101"/>
    </row>
    <row r="162" spans="1:20" s="103" customFormat="1" ht="21" x14ac:dyDescent="0.45">
      <c r="A162" s="202"/>
      <c r="B162" s="76"/>
      <c r="C162" s="45"/>
      <c r="D162" s="142"/>
      <c r="E162" s="162"/>
      <c r="F162" s="78"/>
      <c r="G162" s="47" t="s">
        <v>307</v>
      </c>
      <c r="H162" s="50" t="s">
        <v>428</v>
      </c>
      <c r="I162" s="49">
        <v>4</v>
      </c>
      <c r="J162" s="39" t="s">
        <v>442</v>
      </c>
      <c r="K162" s="50" t="s">
        <v>21</v>
      </c>
      <c r="L162" s="50" t="s">
        <v>20</v>
      </c>
      <c r="M162" s="50" t="s">
        <v>101</v>
      </c>
      <c r="N162" s="42">
        <f>K162*400+L162*100+M162</f>
        <v>983</v>
      </c>
      <c r="O162" s="40">
        <v>330</v>
      </c>
      <c r="P162" s="42">
        <f>N162*O162</f>
        <v>324390</v>
      </c>
      <c r="Q162" s="82">
        <f>P162*0.01%</f>
        <v>32.439</v>
      </c>
      <c r="R162" s="82">
        <f>Q162*90%</f>
        <v>29.1951</v>
      </c>
      <c r="S162" s="83">
        <f>Q162-R162</f>
        <v>3.2439</v>
      </c>
      <c r="T162" s="101"/>
    </row>
    <row r="163" spans="1:20" s="103" customFormat="1" ht="21" x14ac:dyDescent="0.45">
      <c r="A163" s="203"/>
      <c r="B163" s="76"/>
      <c r="C163" s="45"/>
      <c r="D163" s="142"/>
      <c r="E163" s="162"/>
      <c r="F163" s="78"/>
      <c r="G163" s="47"/>
      <c r="H163" s="50"/>
      <c r="I163" s="49"/>
      <c r="J163" s="39"/>
      <c r="K163" s="50"/>
      <c r="L163" s="50"/>
      <c r="M163" s="50"/>
      <c r="N163" s="42"/>
      <c r="O163" s="40"/>
      <c r="P163" s="42"/>
      <c r="Q163" s="82">
        <f>SUM(Q161:Q162)</f>
        <v>79.00200000000001</v>
      </c>
      <c r="R163" s="82">
        <f>Q163*90%</f>
        <v>71.101800000000011</v>
      </c>
      <c r="S163" s="83">
        <f>SUM(S161:S162)</f>
        <v>7.9002000000000017</v>
      </c>
      <c r="T163" s="101"/>
    </row>
    <row r="164" spans="1:20" s="103" customFormat="1" ht="21.75" x14ac:dyDescent="0.45">
      <c r="A164" s="132" t="s">
        <v>77</v>
      </c>
      <c r="B164" s="76" t="s">
        <v>156</v>
      </c>
      <c r="C164" s="45" t="s">
        <v>653</v>
      </c>
      <c r="D164" s="142" t="s">
        <v>161</v>
      </c>
      <c r="E164" s="143" t="s">
        <v>654</v>
      </c>
      <c r="F164" s="78" t="s">
        <v>602</v>
      </c>
      <c r="G164" s="47" t="s">
        <v>307</v>
      </c>
      <c r="H164" s="50" t="s">
        <v>655</v>
      </c>
      <c r="I164" s="49">
        <v>4</v>
      </c>
      <c r="J164" s="39" t="s">
        <v>442</v>
      </c>
      <c r="K164" s="50" t="s">
        <v>26</v>
      </c>
      <c r="L164" s="50" t="s">
        <v>22</v>
      </c>
      <c r="M164" s="50" t="s">
        <v>54</v>
      </c>
      <c r="N164" s="42">
        <f t="shared" ref="N164" si="69">K164*400+L164*100+M164</f>
        <v>3135</v>
      </c>
      <c r="O164" s="40">
        <v>330</v>
      </c>
      <c r="P164" s="42">
        <f t="shared" ref="P164" si="70">N164*O164</f>
        <v>1034550</v>
      </c>
      <c r="Q164" s="82">
        <f t="shared" ref="Q164" si="71">P164*0.01%</f>
        <v>103.455</v>
      </c>
      <c r="R164" s="82">
        <f t="shared" si="68"/>
        <v>93.109499999999997</v>
      </c>
      <c r="S164" s="83">
        <f t="shared" ref="S164" si="72">Q164-R164</f>
        <v>10.345500000000001</v>
      </c>
      <c r="T164" s="101"/>
    </row>
    <row r="165" spans="1:20" s="43" customFormat="1" ht="21" x14ac:dyDescent="0.45">
      <c r="A165" s="201" t="s">
        <v>78</v>
      </c>
      <c r="B165" s="166" t="s">
        <v>156</v>
      </c>
      <c r="C165" s="45" t="s">
        <v>209</v>
      </c>
      <c r="D165" s="45" t="s">
        <v>159</v>
      </c>
      <c r="E165" s="80" t="s">
        <v>488</v>
      </c>
      <c r="F165" s="167" t="s">
        <v>336</v>
      </c>
      <c r="G165" s="47" t="s">
        <v>307</v>
      </c>
      <c r="H165" s="50" t="s">
        <v>404</v>
      </c>
      <c r="I165" s="48" t="s">
        <v>33</v>
      </c>
      <c r="J165" s="49">
        <v>7</v>
      </c>
      <c r="K165" s="50" t="s">
        <v>440</v>
      </c>
      <c r="L165" s="50" t="s">
        <v>21</v>
      </c>
      <c r="M165" s="50" t="s">
        <v>26</v>
      </c>
      <c r="N165" s="42">
        <f>K165*400+L165*100+M165</f>
        <v>207</v>
      </c>
      <c r="O165" s="40">
        <v>330</v>
      </c>
      <c r="P165" s="42">
        <f>N165*O165</f>
        <v>68310</v>
      </c>
      <c r="Q165" s="51">
        <f>P165*0.01%</f>
        <v>6.8310000000000004</v>
      </c>
      <c r="R165" s="51">
        <f t="shared" si="68"/>
        <v>6.1479000000000008</v>
      </c>
      <c r="S165" s="79">
        <f>Q165-R165</f>
        <v>0.6830999999999996</v>
      </c>
      <c r="T165" s="39"/>
    </row>
    <row r="166" spans="1:20" s="43" customFormat="1" ht="21" x14ac:dyDescent="0.45">
      <c r="A166" s="202"/>
      <c r="B166" s="166"/>
      <c r="C166" s="45"/>
      <c r="D166" s="45"/>
      <c r="E166" s="77"/>
      <c r="F166" s="167"/>
      <c r="G166" s="47" t="s">
        <v>307</v>
      </c>
      <c r="H166" s="50" t="s">
        <v>404</v>
      </c>
      <c r="I166" s="48" t="s">
        <v>32</v>
      </c>
      <c r="J166" s="49">
        <v>7</v>
      </c>
      <c r="K166" s="50" t="s">
        <v>23</v>
      </c>
      <c r="L166" s="50" t="s">
        <v>440</v>
      </c>
      <c r="M166" s="50" t="s">
        <v>102</v>
      </c>
      <c r="N166" s="42">
        <f>K166*400+L166*100+M166</f>
        <v>1684</v>
      </c>
      <c r="O166" s="40">
        <v>330</v>
      </c>
      <c r="P166" s="42">
        <f>N166*O166</f>
        <v>555720</v>
      </c>
      <c r="Q166" s="51">
        <f>P166*0.01%</f>
        <v>55.572000000000003</v>
      </c>
      <c r="R166" s="51">
        <f t="shared" si="68"/>
        <v>50.014800000000001</v>
      </c>
      <c r="S166" s="79">
        <f>Q166-R166</f>
        <v>5.5572000000000017</v>
      </c>
      <c r="T166" s="39"/>
    </row>
    <row r="167" spans="1:20" s="43" customFormat="1" ht="21" x14ac:dyDescent="0.45">
      <c r="A167" s="203"/>
      <c r="B167" s="166"/>
      <c r="C167" s="45"/>
      <c r="D167" s="45"/>
      <c r="E167" s="77"/>
      <c r="F167" s="167"/>
      <c r="G167" s="47"/>
      <c r="H167" s="50"/>
      <c r="I167" s="48"/>
      <c r="J167" s="49"/>
      <c r="K167" s="50"/>
      <c r="L167" s="50"/>
      <c r="M167" s="50"/>
      <c r="N167" s="42"/>
      <c r="O167" s="40"/>
      <c r="P167" s="42">
        <f>SUM(P165:P166)</f>
        <v>624030</v>
      </c>
      <c r="Q167" s="51">
        <f>SUM(Q165:Q166)</f>
        <v>62.403000000000006</v>
      </c>
      <c r="R167" s="51">
        <f t="shared" si="68"/>
        <v>56.162700000000008</v>
      </c>
      <c r="S167" s="79">
        <f>SUM(S165:S166)</f>
        <v>6.2403000000000013</v>
      </c>
      <c r="T167" s="39"/>
    </row>
    <row r="168" spans="1:20" s="43" customFormat="1" ht="21" x14ac:dyDescent="0.45">
      <c r="A168" s="201" t="s">
        <v>79</v>
      </c>
      <c r="B168" s="76" t="s">
        <v>166</v>
      </c>
      <c r="C168" s="45" t="s">
        <v>208</v>
      </c>
      <c r="D168" s="45" t="s">
        <v>159</v>
      </c>
      <c r="E168" s="80" t="s">
        <v>487</v>
      </c>
      <c r="F168" s="78" t="s">
        <v>335</v>
      </c>
      <c r="G168" s="47" t="s">
        <v>307</v>
      </c>
      <c r="H168" s="50" t="s">
        <v>414</v>
      </c>
      <c r="I168" s="48" t="s">
        <v>152</v>
      </c>
      <c r="J168" s="49">
        <v>7</v>
      </c>
      <c r="K168" s="50" t="s">
        <v>20</v>
      </c>
      <c r="L168" s="50" t="s">
        <v>21</v>
      </c>
      <c r="M168" s="50" t="s">
        <v>65</v>
      </c>
      <c r="N168" s="42">
        <f>K168*400+L168*100+M168</f>
        <v>647</v>
      </c>
      <c r="O168" s="40">
        <v>330</v>
      </c>
      <c r="P168" s="42">
        <f>N168*O168</f>
        <v>213510</v>
      </c>
      <c r="Q168" s="51">
        <f>P168*0.01%</f>
        <v>21.351000000000003</v>
      </c>
      <c r="R168" s="51">
        <f t="shared" si="68"/>
        <v>19.215900000000001</v>
      </c>
      <c r="S168" s="79">
        <f>Q168-R168</f>
        <v>2.1351000000000013</v>
      </c>
      <c r="T168" s="39"/>
    </row>
    <row r="169" spans="1:20" s="43" customFormat="1" ht="21" x14ac:dyDescent="0.45">
      <c r="A169" s="202"/>
      <c r="B169" s="76"/>
      <c r="C169" s="45"/>
      <c r="D169" s="45"/>
      <c r="E169" s="77"/>
      <c r="F169" s="78"/>
      <c r="G169" s="47" t="s">
        <v>307</v>
      </c>
      <c r="H169" s="50" t="s">
        <v>423</v>
      </c>
      <c r="I169" s="48" t="s">
        <v>34</v>
      </c>
      <c r="J169" s="49">
        <v>7</v>
      </c>
      <c r="K169" s="50" t="s">
        <v>20</v>
      </c>
      <c r="L169" s="50" t="s">
        <v>440</v>
      </c>
      <c r="M169" s="50" t="s">
        <v>79</v>
      </c>
      <c r="N169" s="42">
        <f>K169*400+L169*100+M169</f>
        <v>461</v>
      </c>
      <c r="O169" s="40">
        <v>330</v>
      </c>
      <c r="P169" s="42">
        <f>N169*O169</f>
        <v>152130</v>
      </c>
      <c r="Q169" s="51">
        <f>P169*0.01%</f>
        <v>15.213000000000001</v>
      </c>
      <c r="R169" s="51">
        <f t="shared" si="68"/>
        <v>13.691700000000001</v>
      </c>
      <c r="S169" s="79">
        <f>Q169-R169</f>
        <v>1.5213000000000001</v>
      </c>
      <c r="T169" s="39"/>
    </row>
    <row r="170" spans="1:20" s="43" customFormat="1" ht="21" x14ac:dyDescent="0.45">
      <c r="A170" s="202"/>
      <c r="B170" s="76"/>
      <c r="C170" s="45"/>
      <c r="D170" s="45"/>
      <c r="E170" s="77"/>
      <c r="F170" s="78"/>
      <c r="G170" s="47" t="s">
        <v>307</v>
      </c>
      <c r="H170" s="50" t="s">
        <v>414</v>
      </c>
      <c r="I170" s="48" t="s">
        <v>396</v>
      </c>
      <c r="J170" s="49">
        <v>7</v>
      </c>
      <c r="K170" s="50" t="s">
        <v>21</v>
      </c>
      <c r="L170" s="50" t="s">
        <v>21</v>
      </c>
      <c r="M170" s="50" t="s">
        <v>28</v>
      </c>
      <c r="N170" s="42">
        <f>K170*400+L170*100+M170</f>
        <v>1009</v>
      </c>
      <c r="O170" s="40">
        <v>330</v>
      </c>
      <c r="P170" s="42">
        <f>N170*O170</f>
        <v>332970</v>
      </c>
      <c r="Q170" s="51">
        <f>P170*0.01%</f>
        <v>33.297000000000004</v>
      </c>
      <c r="R170" s="51">
        <f t="shared" si="68"/>
        <v>29.967300000000005</v>
      </c>
      <c r="S170" s="79">
        <f>Q170-R170</f>
        <v>3.329699999999999</v>
      </c>
      <c r="T170" s="39"/>
    </row>
    <row r="171" spans="1:20" s="43" customFormat="1" ht="21" x14ac:dyDescent="0.45">
      <c r="A171" s="202"/>
      <c r="B171" s="76"/>
      <c r="C171" s="45"/>
      <c r="D171" s="45"/>
      <c r="E171" s="77"/>
      <c r="F171" s="78"/>
      <c r="G171" s="47"/>
      <c r="H171" s="50"/>
      <c r="I171" s="48"/>
      <c r="J171" s="49"/>
      <c r="K171" s="50"/>
      <c r="L171" s="50"/>
      <c r="M171" s="50"/>
      <c r="N171" s="42"/>
      <c r="O171" s="40"/>
      <c r="P171" s="42">
        <f>SUM(P168:P170)</f>
        <v>698610</v>
      </c>
      <c r="Q171" s="51">
        <f>SUM(Q168:Q170)</f>
        <v>69.861000000000018</v>
      </c>
      <c r="R171" s="51">
        <f t="shared" si="68"/>
        <v>62.874900000000018</v>
      </c>
      <c r="S171" s="79">
        <f>SUM(S168:S170)</f>
        <v>6.9861000000000004</v>
      </c>
      <c r="T171" s="39"/>
    </row>
    <row r="172" spans="1:20" s="43" customFormat="1" ht="21" x14ac:dyDescent="0.45">
      <c r="A172" s="201" t="s">
        <v>80</v>
      </c>
      <c r="B172" s="76" t="s">
        <v>166</v>
      </c>
      <c r="C172" s="45" t="s">
        <v>210</v>
      </c>
      <c r="D172" s="45" t="s">
        <v>158</v>
      </c>
      <c r="E172" s="80" t="s">
        <v>489</v>
      </c>
      <c r="F172" s="78" t="s">
        <v>337</v>
      </c>
      <c r="G172" s="47" t="s">
        <v>307</v>
      </c>
      <c r="H172" s="50" t="s">
        <v>404</v>
      </c>
      <c r="I172" s="48" t="s">
        <v>39</v>
      </c>
      <c r="J172" s="49">
        <v>7</v>
      </c>
      <c r="K172" s="50" t="s">
        <v>440</v>
      </c>
      <c r="L172" s="50" t="s">
        <v>20</v>
      </c>
      <c r="M172" s="50" t="s">
        <v>34</v>
      </c>
      <c r="N172" s="42">
        <f>K172*400+L172*100+M172</f>
        <v>115</v>
      </c>
      <c r="O172" s="40">
        <v>330</v>
      </c>
      <c r="P172" s="42">
        <f>N172*O172</f>
        <v>37950</v>
      </c>
      <c r="Q172" s="51">
        <f>P172*0.01%</f>
        <v>3.7950000000000004</v>
      </c>
      <c r="R172" s="51">
        <f t="shared" si="68"/>
        <v>3.4155000000000002</v>
      </c>
      <c r="S172" s="79">
        <f>Q172-R172</f>
        <v>0.37950000000000017</v>
      </c>
      <c r="T172" s="39"/>
    </row>
    <row r="173" spans="1:20" s="43" customFormat="1" ht="21" x14ac:dyDescent="0.45">
      <c r="A173" s="202"/>
      <c r="B173" s="76"/>
      <c r="C173" s="45"/>
      <c r="D173" s="45"/>
      <c r="E173" s="80"/>
      <c r="F173" s="78"/>
      <c r="G173" s="47" t="s">
        <v>577</v>
      </c>
      <c r="H173" s="50" t="s">
        <v>94</v>
      </c>
      <c r="I173" s="48"/>
      <c r="J173" s="49">
        <v>7</v>
      </c>
      <c r="K173" s="50" t="s">
        <v>23</v>
      </c>
      <c r="L173" s="50" t="s">
        <v>440</v>
      </c>
      <c r="M173" s="50" t="s">
        <v>440</v>
      </c>
      <c r="N173" s="42">
        <f>K173*400+L173*100+M173</f>
        <v>1600</v>
      </c>
      <c r="O173" s="40">
        <v>330</v>
      </c>
      <c r="P173" s="42">
        <f>N173*O173</f>
        <v>528000</v>
      </c>
      <c r="Q173" s="51">
        <f>P173*0.01%</f>
        <v>52.800000000000004</v>
      </c>
      <c r="R173" s="51">
        <f t="shared" si="68"/>
        <v>47.52</v>
      </c>
      <c r="S173" s="79">
        <f>Q173-R173</f>
        <v>5.2800000000000011</v>
      </c>
      <c r="T173" s="39"/>
    </row>
    <row r="174" spans="1:20" s="43" customFormat="1" ht="21" x14ac:dyDescent="0.45">
      <c r="A174" s="202"/>
      <c r="B174" s="76"/>
      <c r="C174" s="45"/>
      <c r="D174" s="45"/>
      <c r="E174" s="77"/>
      <c r="F174" s="78"/>
      <c r="G174" s="47" t="s">
        <v>307</v>
      </c>
      <c r="H174" s="50" t="s">
        <v>404</v>
      </c>
      <c r="I174" s="48" t="s">
        <v>38</v>
      </c>
      <c r="J174" s="49">
        <v>7</v>
      </c>
      <c r="K174" s="50" t="s">
        <v>22</v>
      </c>
      <c r="L174" s="50" t="s">
        <v>20</v>
      </c>
      <c r="M174" s="50" t="s">
        <v>55</v>
      </c>
      <c r="N174" s="42">
        <f>K174*400+L174*100+M174</f>
        <v>1336</v>
      </c>
      <c r="O174" s="40">
        <v>330</v>
      </c>
      <c r="P174" s="42">
        <f>N174*O174</f>
        <v>440880</v>
      </c>
      <c r="Q174" s="51">
        <f>P174*0.01%</f>
        <v>44.088000000000001</v>
      </c>
      <c r="R174" s="51">
        <f t="shared" si="68"/>
        <v>39.679200000000002</v>
      </c>
      <c r="S174" s="79">
        <f>Q174-R174</f>
        <v>4.4087999999999994</v>
      </c>
      <c r="T174" s="39"/>
    </row>
    <row r="175" spans="1:20" s="43" customFormat="1" ht="21" x14ac:dyDescent="0.45">
      <c r="A175" s="203"/>
      <c r="B175" s="76"/>
      <c r="C175" s="45"/>
      <c r="D175" s="45"/>
      <c r="E175" s="77"/>
      <c r="F175" s="78"/>
      <c r="G175" s="47"/>
      <c r="H175" s="50"/>
      <c r="I175" s="48"/>
      <c r="J175" s="49"/>
      <c r="K175" s="50"/>
      <c r="L175" s="50"/>
      <c r="M175" s="50"/>
      <c r="N175" s="42"/>
      <c r="O175" s="40"/>
      <c r="P175" s="42">
        <f>SUM(P172:P174)</f>
        <v>1006830</v>
      </c>
      <c r="Q175" s="51">
        <f>SUM(Q172:Q174)</f>
        <v>100.68300000000001</v>
      </c>
      <c r="R175" s="51">
        <f t="shared" si="68"/>
        <v>90.614700000000013</v>
      </c>
      <c r="S175" s="79">
        <f>SUM(S172:S174)</f>
        <v>10.068300000000001</v>
      </c>
      <c r="T175" s="39"/>
    </row>
    <row r="176" spans="1:20" s="43" customFormat="1" ht="21" x14ac:dyDescent="0.45">
      <c r="A176" s="201" t="s">
        <v>81</v>
      </c>
      <c r="B176" s="76" t="s">
        <v>156</v>
      </c>
      <c r="C176" s="45" t="s">
        <v>211</v>
      </c>
      <c r="D176" s="45" t="s">
        <v>186</v>
      </c>
      <c r="E176" s="80" t="s">
        <v>490</v>
      </c>
      <c r="F176" s="78" t="s">
        <v>338</v>
      </c>
      <c r="G176" s="47" t="s">
        <v>307</v>
      </c>
      <c r="H176" s="50" t="s">
        <v>420</v>
      </c>
      <c r="I176" s="48" t="s">
        <v>21</v>
      </c>
      <c r="J176" s="49">
        <v>7</v>
      </c>
      <c r="K176" s="50" t="s">
        <v>22</v>
      </c>
      <c r="L176" s="50" t="s">
        <v>440</v>
      </c>
      <c r="M176" s="50" t="s">
        <v>23</v>
      </c>
      <c r="N176" s="42">
        <f>K176*400+L176*100+M176</f>
        <v>1204</v>
      </c>
      <c r="O176" s="40">
        <v>330</v>
      </c>
      <c r="P176" s="42">
        <f>N176*O176</f>
        <v>397320</v>
      </c>
      <c r="Q176" s="51">
        <f>P176*0.01%</f>
        <v>39.731999999999999</v>
      </c>
      <c r="R176" s="51">
        <f t="shared" si="68"/>
        <v>35.758800000000001</v>
      </c>
      <c r="S176" s="79">
        <f>Q176-R176</f>
        <v>3.9731999999999985</v>
      </c>
      <c r="T176" s="39"/>
    </row>
    <row r="177" spans="1:20" s="43" customFormat="1" ht="21" x14ac:dyDescent="0.45">
      <c r="A177" s="202"/>
      <c r="B177" s="76"/>
      <c r="C177" s="45"/>
      <c r="D177" s="45"/>
      <c r="E177" s="77"/>
      <c r="F177" s="78"/>
      <c r="G177" s="47" t="s">
        <v>307</v>
      </c>
      <c r="H177" s="50" t="s">
        <v>418</v>
      </c>
      <c r="I177" s="48" t="s">
        <v>19</v>
      </c>
      <c r="J177" s="49">
        <v>7</v>
      </c>
      <c r="K177" s="50" t="s">
        <v>27</v>
      </c>
      <c r="L177" s="50" t="s">
        <v>440</v>
      </c>
      <c r="M177" s="50" t="s">
        <v>54</v>
      </c>
      <c r="N177" s="42">
        <f>K177*400+L177*100+M177</f>
        <v>3235</v>
      </c>
      <c r="O177" s="40">
        <v>330</v>
      </c>
      <c r="P177" s="42">
        <f>N177*O177</f>
        <v>1067550</v>
      </c>
      <c r="Q177" s="51">
        <f>P177*0.01%</f>
        <v>106.75500000000001</v>
      </c>
      <c r="R177" s="51">
        <f t="shared" si="68"/>
        <v>96.07950000000001</v>
      </c>
      <c r="S177" s="79">
        <f>Q177-R177</f>
        <v>10.6755</v>
      </c>
      <c r="T177" s="39"/>
    </row>
    <row r="178" spans="1:20" s="43" customFormat="1" ht="21" x14ac:dyDescent="0.45">
      <c r="A178" s="202"/>
      <c r="B178" s="76"/>
      <c r="C178" s="45"/>
      <c r="D178" s="45"/>
      <c r="E178" s="77"/>
      <c r="F178" s="78"/>
      <c r="G178" s="47" t="s">
        <v>307</v>
      </c>
      <c r="H178" s="50" t="s">
        <v>418</v>
      </c>
      <c r="I178" s="48" t="s">
        <v>60</v>
      </c>
      <c r="J178" s="49">
        <v>7</v>
      </c>
      <c r="K178" s="50" t="s">
        <v>24</v>
      </c>
      <c r="L178" s="50" t="s">
        <v>440</v>
      </c>
      <c r="M178" s="50" t="s">
        <v>26</v>
      </c>
      <c r="N178" s="42">
        <f>K178*400+L178*100+M178</f>
        <v>2007</v>
      </c>
      <c r="O178" s="40">
        <v>330</v>
      </c>
      <c r="P178" s="42">
        <f>N178*O178</f>
        <v>662310</v>
      </c>
      <c r="Q178" s="51">
        <f>P178*0.01%</f>
        <v>66.231000000000009</v>
      </c>
      <c r="R178" s="51">
        <f t="shared" si="68"/>
        <v>59.607900000000008</v>
      </c>
      <c r="S178" s="79">
        <f>Q178-R178</f>
        <v>6.6231000000000009</v>
      </c>
      <c r="T178" s="39"/>
    </row>
    <row r="179" spans="1:20" s="43" customFormat="1" ht="21" x14ac:dyDescent="0.45">
      <c r="A179" s="203"/>
      <c r="B179" s="76"/>
      <c r="C179" s="45"/>
      <c r="D179" s="45"/>
      <c r="E179" s="77"/>
      <c r="F179" s="78"/>
      <c r="G179" s="47"/>
      <c r="H179" s="50"/>
      <c r="I179" s="48"/>
      <c r="J179" s="49"/>
      <c r="K179" s="50"/>
      <c r="L179" s="50"/>
      <c r="M179" s="50"/>
      <c r="N179" s="42"/>
      <c r="O179" s="40"/>
      <c r="P179" s="42">
        <f>SUM(P176:P178)</f>
        <v>2127180</v>
      </c>
      <c r="Q179" s="51">
        <f>SUM(Q176:Q178)</f>
        <v>212.71800000000002</v>
      </c>
      <c r="R179" s="51">
        <f t="shared" si="68"/>
        <v>191.44620000000003</v>
      </c>
      <c r="S179" s="79">
        <f>SUM(S176:S178)</f>
        <v>21.271799999999999</v>
      </c>
      <c r="T179" s="39"/>
    </row>
    <row r="180" spans="1:20" s="43" customFormat="1" ht="21" x14ac:dyDescent="0.45">
      <c r="A180" s="132" t="s">
        <v>82</v>
      </c>
      <c r="B180" s="76" t="s">
        <v>166</v>
      </c>
      <c r="C180" s="45" t="s">
        <v>212</v>
      </c>
      <c r="D180" s="45" t="s">
        <v>159</v>
      </c>
      <c r="E180" s="80" t="s">
        <v>491</v>
      </c>
      <c r="F180" s="78" t="s">
        <v>339</v>
      </c>
      <c r="G180" s="47" t="s">
        <v>307</v>
      </c>
      <c r="H180" s="50" t="s">
        <v>401</v>
      </c>
      <c r="I180" s="48" t="s">
        <v>63</v>
      </c>
      <c r="J180" s="49">
        <v>7</v>
      </c>
      <c r="K180" s="50" t="s">
        <v>20</v>
      </c>
      <c r="L180" s="50" t="s">
        <v>21</v>
      </c>
      <c r="M180" s="50" t="s">
        <v>73</v>
      </c>
      <c r="N180" s="42">
        <f t="shared" ref="N180:N189" si="73">K180*400+L180*100+M180</f>
        <v>655</v>
      </c>
      <c r="O180" s="40">
        <v>330</v>
      </c>
      <c r="P180" s="42">
        <f t="shared" ref="P180:P189" si="74">N180*O180</f>
        <v>216150</v>
      </c>
      <c r="Q180" s="51">
        <f t="shared" ref="Q180:Q189" si="75">P180*0.01%</f>
        <v>21.615000000000002</v>
      </c>
      <c r="R180" s="51">
        <f t="shared" ref="R180:R190" si="76">Q180*90%</f>
        <v>19.453500000000002</v>
      </c>
      <c r="S180" s="79">
        <f t="shared" ref="S180:S189" si="77">Q180-R180</f>
        <v>2.1615000000000002</v>
      </c>
      <c r="T180" s="39"/>
    </row>
    <row r="181" spans="1:20" s="103" customFormat="1" ht="21.75" x14ac:dyDescent="0.45">
      <c r="A181" s="201" t="s">
        <v>83</v>
      </c>
      <c r="B181" s="76" t="s">
        <v>166</v>
      </c>
      <c r="C181" s="45" t="s">
        <v>685</v>
      </c>
      <c r="D181" s="142" t="s">
        <v>159</v>
      </c>
      <c r="E181" s="143" t="s">
        <v>686</v>
      </c>
      <c r="F181" s="78" t="s">
        <v>332</v>
      </c>
      <c r="G181" s="47" t="s">
        <v>307</v>
      </c>
      <c r="H181" s="50" t="s">
        <v>413</v>
      </c>
      <c r="I181" s="49">
        <v>4</v>
      </c>
      <c r="J181" s="39" t="s">
        <v>442</v>
      </c>
      <c r="K181" s="50" t="s">
        <v>440</v>
      </c>
      <c r="L181" s="50" t="s">
        <v>20</v>
      </c>
      <c r="M181" s="50" t="s">
        <v>56</v>
      </c>
      <c r="N181" s="42">
        <f>K181*400+L181*100+M181</f>
        <v>137</v>
      </c>
      <c r="O181" s="40">
        <v>330</v>
      </c>
      <c r="P181" s="42">
        <f>N181*O181</f>
        <v>45210</v>
      </c>
      <c r="Q181" s="82">
        <f>P181*0.01%</f>
        <v>4.5209999999999999</v>
      </c>
      <c r="R181" s="82">
        <f>Q181*90%</f>
        <v>4.0689000000000002</v>
      </c>
      <c r="S181" s="83">
        <f>Q181-R181</f>
        <v>0.45209999999999972</v>
      </c>
      <c r="T181" s="101"/>
    </row>
    <row r="182" spans="1:20" s="103" customFormat="1" ht="21" x14ac:dyDescent="0.45">
      <c r="A182" s="202"/>
      <c r="B182" s="76"/>
      <c r="C182" s="45"/>
      <c r="D182" s="142"/>
      <c r="E182" s="162"/>
      <c r="F182" s="78"/>
      <c r="G182" s="47" t="s">
        <v>307</v>
      </c>
      <c r="H182" s="50" t="s">
        <v>413</v>
      </c>
      <c r="I182" s="49">
        <v>4</v>
      </c>
      <c r="J182" s="39" t="s">
        <v>442</v>
      </c>
      <c r="K182" s="50" t="s">
        <v>440</v>
      </c>
      <c r="L182" s="50" t="s">
        <v>22</v>
      </c>
      <c r="M182" s="50" t="s">
        <v>19</v>
      </c>
      <c r="N182" s="42">
        <f>K182*400+L182*100+M182</f>
        <v>344</v>
      </c>
      <c r="O182" s="40">
        <v>330</v>
      </c>
      <c r="P182" s="42">
        <f>N182*O182</f>
        <v>113520</v>
      </c>
      <c r="Q182" s="82">
        <f>P182*0.01%</f>
        <v>11.352</v>
      </c>
      <c r="R182" s="82">
        <f>Q182*90%</f>
        <v>10.216800000000001</v>
      </c>
      <c r="S182" s="83">
        <f>Q182-R182</f>
        <v>1.1351999999999993</v>
      </c>
      <c r="T182" s="101"/>
    </row>
    <row r="183" spans="1:20" s="103" customFormat="1" ht="21" x14ac:dyDescent="0.45">
      <c r="A183" s="202"/>
      <c r="B183" s="212" t="s">
        <v>687</v>
      </c>
      <c r="C183" s="213"/>
      <c r="D183" s="214"/>
      <c r="E183" s="162"/>
      <c r="F183" s="78"/>
      <c r="G183" s="47" t="s">
        <v>307</v>
      </c>
      <c r="H183" s="50" t="s">
        <v>404</v>
      </c>
      <c r="I183" s="49">
        <v>4</v>
      </c>
      <c r="J183" s="39" t="s">
        <v>442</v>
      </c>
      <c r="K183" s="50" t="s">
        <v>20</v>
      </c>
      <c r="L183" s="50" t="s">
        <v>440</v>
      </c>
      <c r="M183" s="50" t="s">
        <v>104</v>
      </c>
      <c r="N183" s="42">
        <f>K183*400+L183*100+M183</f>
        <v>486</v>
      </c>
      <c r="O183" s="40">
        <v>330</v>
      </c>
      <c r="P183" s="42">
        <f>N183*O183</f>
        <v>160380</v>
      </c>
      <c r="Q183" s="82">
        <f>P183*0.01%</f>
        <v>16.038</v>
      </c>
      <c r="R183" s="82">
        <f>Q183*90%</f>
        <v>14.434200000000001</v>
      </c>
      <c r="S183" s="83">
        <f>Q183-R183</f>
        <v>1.6037999999999997</v>
      </c>
      <c r="T183" s="101"/>
    </row>
    <row r="184" spans="1:20" s="103" customFormat="1" ht="21" x14ac:dyDescent="0.45">
      <c r="A184" s="203"/>
      <c r="B184" s="76"/>
      <c r="C184" s="45"/>
      <c r="D184" s="142"/>
      <c r="E184" s="162"/>
      <c r="F184" s="78"/>
      <c r="G184" s="47"/>
      <c r="H184" s="50"/>
      <c r="I184" s="49"/>
      <c r="J184" s="39"/>
      <c r="K184" s="50"/>
      <c r="L184" s="50"/>
      <c r="M184" s="50"/>
      <c r="N184" s="42"/>
      <c r="O184" s="40"/>
      <c r="P184" s="42"/>
      <c r="Q184" s="82">
        <f>SUM(Q181:Q183)</f>
        <v>31.911000000000001</v>
      </c>
      <c r="R184" s="82">
        <f>Q184*90%</f>
        <v>28.719900000000003</v>
      </c>
      <c r="S184" s="83">
        <f>SUM(S181:S183)</f>
        <v>3.1910999999999987</v>
      </c>
      <c r="T184" s="101"/>
    </row>
    <row r="185" spans="1:20" s="43" customFormat="1" ht="21" x14ac:dyDescent="0.45">
      <c r="A185" s="132" t="s">
        <v>84</v>
      </c>
      <c r="B185" s="76" t="s">
        <v>166</v>
      </c>
      <c r="C185" s="45" t="s">
        <v>213</v>
      </c>
      <c r="D185" s="45" t="s">
        <v>174</v>
      </c>
      <c r="E185" s="80" t="s">
        <v>492</v>
      </c>
      <c r="F185" s="78" t="s">
        <v>61</v>
      </c>
      <c r="G185" s="47" t="s">
        <v>307</v>
      </c>
      <c r="H185" s="50" t="s">
        <v>404</v>
      </c>
      <c r="I185" s="48" t="s">
        <v>151</v>
      </c>
      <c r="J185" s="49">
        <v>7</v>
      </c>
      <c r="K185" s="50" t="s">
        <v>24</v>
      </c>
      <c r="L185" s="50" t="s">
        <v>22</v>
      </c>
      <c r="M185" s="50" t="s">
        <v>63</v>
      </c>
      <c r="N185" s="42">
        <f t="shared" si="73"/>
        <v>2345</v>
      </c>
      <c r="O185" s="40">
        <v>330</v>
      </c>
      <c r="P185" s="42">
        <f t="shared" si="74"/>
        <v>773850</v>
      </c>
      <c r="Q185" s="51">
        <f t="shared" si="75"/>
        <v>77.385000000000005</v>
      </c>
      <c r="R185" s="51">
        <f t="shared" si="76"/>
        <v>69.646500000000003</v>
      </c>
      <c r="S185" s="79">
        <f t="shared" si="77"/>
        <v>7.7385000000000019</v>
      </c>
      <c r="T185" s="39"/>
    </row>
    <row r="186" spans="1:20" s="43" customFormat="1" ht="21" x14ac:dyDescent="0.45">
      <c r="A186" s="132" t="s">
        <v>85</v>
      </c>
      <c r="B186" s="76" t="s">
        <v>156</v>
      </c>
      <c r="C186" s="45" t="s">
        <v>594</v>
      </c>
      <c r="D186" s="45" t="s">
        <v>158</v>
      </c>
      <c r="E186" s="85" t="s">
        <v>595</v>
      </c>
      <c r="F186" s="78" t="s">
        <v>596</v>
      </c>
      <c r="G186" s="47" t="s">
        <v>577</v>
      </c>
      <c r="H186" s="50" t="s">
        <v>58</v>
      </c>
      <c r="I186" s="48"/>
      <c r="J186" s="49">
        <v>7</v>
      </c>
      <c r="K186" s="50" t="s">
        <v>25</v>
      </c>
      <c r="L186" s="50" t="s">
        <v>440</v>
      </c>
      <c r="M186" s="50" t="s">
        <v>440</v>
      </c>
      <c r="N186" s="42">
        <f t="shared" si="73"/>
        <v>2400</v>
      </c>
      <c r="O186" s="40">
        <v>330</v>
      </c>
      <c r="P186" s="42">
        <f t="shared" si="74"/>
        <v>792000</v>
      </c>
      <c r="Q186" s="51">
        <f t="shared" si="75"/>
        <v>79.2</v>
      </c>
      <c r="R186" s="51">
        <f t="shared" si="76"/>
        <v>71.28</v>
      </c>
      <c r="S186" s="79">
        <f t="shared" si="77"/>
        <v>7.9200000000000017</v>
      </c>
      <c r="T186" s="39"/>
    </row>
    <row r="187" spans="1:20" s="43" customFormat="1" ht="21" x14ac:dyDescent="0.45">
      <c r="A187" s="132" t="s">
        <v>86</v>
      </c>
      <c r="B187" s="76" t="s">
        <v>166</v>
      </c>
      <c r="C187" s="45" t="s">
        <v>214</v>
      </c>
      <c r="D187" s="45" t="s">
        <v>159</v>
      </c>
      <c r="E187" s="80" t="s">
        <v>493</v>
      </c>
      <c r="F187" s="78" t="s">
        <v>340</v>
      </c>
      <c r="G187" s="47" t="s">
        <v>307</v>
      </c>
      <c r="H187" s="50" t="s">
        <v>365</v>
      </c>
      <c r="I187" s="48" t="s">
        <v>49</v>
      </c>
      <c r="J187" s="49">
        <v>7</v>
      </c>
      <c r="K187" s="50" t="s">
        <v>21</v>
      </c>
      <c r="L187" s="50" t="s">
        <v>440</v>
      </c>
      <c r="M187" s="50" t="s">
        <v>75</v>
      </c>
      <c r="N187" s="42">
        <f t="shared" si="73"/>
        <v>857</v>
      </c>
      <c r="O187" s="40">
        <v>330</v>
      </c>
      <c r="P187" s="42">
        <f t="shared" si="74"/>
        <v>282810</v>
      </c>
      <c r="Q187" s="51">
        <f t="shared" si="75"/>
        <v>28.281000000000002</v>
      </c>
      <c r="R187" s="51">
        <f t="shared" si="76"/>
        <v>25.452900000000003</v>
      </c>
      <c r="S187" s="79">
        <f t="shared" si="77"/>
        <v>2.8280999999999992</v>
      </c>
      <c r="T187" s="39"/>
    </row>
    <row r="188" spans="1:20" s="43" customFormat="1" ht="21" x14ac:dyDescent="0.45">
      <c r="A188" s="201" t="s">
        <v>87</v>
      </c>
      <c r="B188" s="76" t="s">
        <v>156</v>
      </c>
      <c r="C188" s="45" t="s">
        <v>215</v>
      </c>
      <c r="D188" s="45" t="s">
        <v>159</v>
      </c>
      <c r="E188" s="80" t="s">
        <v>494</v>
      </c>
      <c r="F188" s="78" t="s">
        <v>37</v>
      </c>
      <c r="G188" s="47" t="s">
        <v>307</v>
      </c>
      <c r="H188" s="50" t="s">
        <v>413</v>
      </c>
      <c r="I188" s="48" t="s">
        <v>87</v>
      </c>
      <c r="J188" s="49">
        <v>7</v>
      </c>
      <c r="K188" s="50" t="s">
        <v>24</v>
      </c>
      <c r="L188" s="50" t="s">
        <v>21</v>
      </c>
      <c r="M188" s="50" t="s">
        <v>94</v>
      </c>
      <c r="N188" s="42">
        <f t="shared" si="73"/>
        <v>2276</v>
      </c>
      <c r="O188" s="40">
        <v>330</v>
      </c>
      <c r="P188" s="42">
        <f t="shared" si="74"/>
        <v>751080</v>
      </c>
      <c r="Q188" s="51">
        <f t="shared" si="75"/>
        <v>75.108000000000004</v>
      </c>
      <c r="R188" s="51">
        <f t="shared" si="76"/>
        <v>67.597200000000001</v>
      </c>
      <c r="S188" s="79">
        <f t="shared" si="77"/>
        <v>7.5108000000000033</v>
      </c>
      <c r="T188" s="39"/>
    </row>
    <row r="189" spans="1:20" s="43" customFormat="1" ht="21" x14ac:dyDescent="0.45">
      <c r="A189" s="202"/>
      <c r="B189" s="76"/>
      <c r="C189" s="45"/>
      <c r="D189" s="45"/>
      <c r="E189" s="77"/>
      <c r="F189" s="78"/>
      <c r="G189" s="47" t="s">
        <v>307</v>
      </c>
      <c r="H189" s="50" t="s">
        <v>429</v>
      </c>
      <c r="I189" s="48" t="s">
        <v>20</v>
      </c>
      <c r="J189" s="49">
        <v>7</v>
      </c>
      <c r="K189" s="50" t="s">
        <v>59</v>
      </c>
      <c r="L189" s="50" t="s">
        <v>440</v>
      </c>
      <c r="M189" s="50" t="s">
        <v>38</v>
      </c>
      <c r="N189" s="42">
        <f t="shared" si="73"/>
        <v>16019</v>
      </c>
      <c r="O189" s="40">
        <v>330</v>
      </c>
      <c r="P189" s="42">
        <f t="shared" si="74"/>
        <v>5286270</v>
      </c>
      <c r="Q189" s="51">
        <f t="shared" si="75"/>
        <v>528.62700000000007</v>
      </c>
      <c r="R189" s="51">
        <f t="shared" si="76"/>
        <v>475.76430000000005</v>
      </c>
      <c r="S189" s="79">
        <f t="shared" si="77"/>
        <v>52.862700000000018</v>
      </c>
      <c r="T189" s="39"/>
    </row>
    <row r="190" spans="1:20" s="43" customFormat="1" ht="21" x14ac:dyDescent="0.45">
      <c r="A190" s="203"/>
      <c r="B190" s="76"/>
      <c r="C190" s="45"/>
      <c r="D190" s="45"/>
      <c r="E190" s="77"/>
      <c r="F190" s="78"/>
      <c r="G190" s="47"/>
      <c r="H190" s="50"/>
      <c r="I190" s="48"/>
      <c r="J190" s="49"/>
      <c r="K190" s="50"/>
      <c r="L190" s="50"/>
      <c r="M190" s="50"/>
      <c r="N190" s="42"/>
      <c r="O190" s="40"/>
      <c r="P190" s="42">
        <f>SUM(P188:P189)</f>
        <v>6037350</v>
      </c>
      <c r="Q190" s="51">
        <f>SUM(Q188:Q189)</f>
        <v>603.73500000000013</v>
      </c>
      <c r="R190" s="51">
        <f t="shared" si="76"/>
        <v>543.36150000000009</v>
      </c>
      <c r="S190" s="79">
        <f>SUM(S188:S189)</f>
        <v>60.373500000000021</v>
      </c>
      <c r="T190" s="39"/>
    </row>
    <row r="191" spans="1:20" s="43" customFormat="1" ht="21" x14ac:dyDescent="0.45">
      <c r="A191" s="201" t="s">
        <v>88</v>
      </c>
      <c r="B191" s="76" t="s">
        <v>156</v>
      </c>
      <c r="C191" s="45" t="s">
        <v>216</v>
      </c>
      <c r="D191" s="45" t="s">
        <v>159</v>
      </c>
      <c r="E191" s="80" t="s">
        <v>495</v>
      </c>
      <c r="F191" s="78" t="s">
        <v>341</v>
      </c>
      <c r="G191" s="47" t="s">
        <v>307</v>
      </c>
      <c r="H191" s="50" t="s">
        <v>413</v>
      </c>
      <c r="I191" s="48" t="s">
        <v>31</v>
      </c>
      <c r="J191" s="49">
        <v>7</v>
      </c>
      <c r="K191" s="50" t="s">
        <v>21</v>
      </c>
      <c r="L191" s="50" t="s">
        <v>22</v>
      </c>
      <c r="M191" s="50" t="s">
        <v>82</v>
      </c>
      <c r="N191" s="42">
        <f>K191*400+L191*100+M191</f>
        <v>1164</v>
      </c>
      <c r="O191" s="40">
        <v>330</v>
      </c>
      <c r="P191" s="42">
        <f>N191*O191</f>
        <v>384120</v>
      </c>
      <c r="Q191" s="51">
        <f>P191*0.01%</f>
        <v>38.411999999999999</v>
      </c>
      <c r="R191" s="51">
        <f t="shared" ref="R191:R200" si="78">Q191*90%</f>
        <v>34.570799999999998</v>
      </c>
      <c r="S191" s="79">
        <f>Q191-R191</f>
        <v>3.8412000000000006</v>
      </c>
      <c r="T191" s="39"/>
    </row>
    <row r="192" spans="1:20" s="43" customFormat="1" ht="21" x14ac:dyDescent="0.45">
      <c r="A192" s="202"/>
      <c r="B192" s="76"/>
      <c r="C192" s="45"/>
      <c r="D192" s="45"/>
      <c r="E192" s="77"/>
      <c r="F192" s="78"/>
      <c r="G192" s="47" t="s">
        <v>307</v>
      </c>
      <c r="H192" s="50" t="s">
        <v>413</v>
      </c>
      <c r="I192" s="48" t="s">
        <v>27</v>
      </c>
      <c r="J192" s="49">
        <v>7</v>
      </c>
      <c r="K192" s="50" t="s">
        <v>440</v>
      </c>
      <c r="L192" s="50" t="s">
        <v>20</v>
      </c>
      <c r="M192" s="50" t="s">
        <v>20</v>
      </c>
      <c r="N192" s="42">
        <f>K192*400+L192*100+M192</f>
        <v>101</v>
      </c>
      <c r="O192" s="40">
        <v>330</v>
      </c>
      <c r="P192" s="42">
        <f>N192*O192</f>
        <v>33330</v>
      </c>
      <c r="Q192" s="51">
        <f>P192*0.01%</f>
        <v>3.3330000000000002</v>
      </c>
      <c r="R192" s="51">
        <f t="shared" si="78"/>
        <v>2.9997000000000003</v>
      </c>
      <c r="S192" s="79">
        <f>Q192-R192</f>
        <v>0.33329999999999993</v>
      </c>
      <c r="T192" s="39"/>
    </row>
    <row r="193" spans="1:20" s="43" customFormat="1" ht="21" x14ac:dyDescent="0.45">
      <c r="A193" s="203"/>
      <c r="B193" s="76"/>
      <c r="C193" s="45"/>
      <c r="D193" s="45"/>
      <c r="E193" s="77"/>
      <c r="F193" s="78"/>
      <c r="G193" s="47"/>
      <c r="H193" s="50"/>
      <c r="I193" s="48"/>
      <c r="J193" s="49"/>
      <c r="K193" s="50"/>
      <c r="L193" s="50"/>
      <c r="M193" s="50"/>
      <c r="N193" s="42"/>
      <c r="O193" s="40"/>
      <c r="P193" s="42">
        <f>SUM(P191:P192)</f>
        <v>417450</v>
      </c>
      <c r="Q193" s="51">
        <f>SUM(Q191:Q192)</f>
        <v>41.744999999999997</v>
      </c>
      <c r="R193" s="51">
        <f t="shared" si="78"/>
        <v>37.570499999999996</v>
      </c>
      <c r="S193" s="79">
        <f>SUM(S191:S192)</f>
        <v>4.1745000000000001</v>
      </c>
      <c r="T193" s="39"/>
    </row>
    <row r="194" spans="1:20" s="43" customFormat="1" ht="21" x14ac:dyDescent="0.45">
      <c r="A194" s="132" t="s">
        <v>89</v>
      </c>
      <c r="B194" s="76" t="s">
        <v>156</v>
      </c>
      <c r="C194" s="45" t="s">
        <v>217</v>
      </c>
      <c r="D194" s="45" t="s">
        <v>161</v>
      </c>
      <c r="E194" s="80" t="s">
        <v>496</v>
      </c>
      <c r="F194" s="78" t="s">
        <v>72</v>
      </c>
      <c r="G194" s="47" t="s">
        <v>307</v>
      </c>
      <c r="H194" s="50" t="s">
        <v>430</v>
      </c>
      <c r="I194" s="48" t="s">
        <v>33</v>
      </c>
      <c r="J194" s="49">
        <v>7</v>
      </c>
      <c r="K194" s="50" t="s">
        <v>24</v>
      </c>
      <c r="L194" s="50" t="s">
        <v>440</v>
      </c>
      <c r="M194" s="50" t="s">
        <v>78</v>
      </c>
      <c r="N194" s="42">
        <f>K194*400+L194*100+M194</f>
        <v>2060</v>
      </c>
      <c r="O194" s="40">
        <v>330</v>
      </c>
      <c r="P194" s="42">
        <f>N194*O194</f>
        <v>679800</v>
      </c>
      <c r="Q194" s="51">
        <f>P194*0.01%</f>
        <v>67.98</v>
      </c>
      <c r="R194" s="51">
        <f t="shared" si="78"/>
        <v>61.182000000000002</v>
      </c>
      <c r="S194" s="79">
        <f>Q194-R194</f>
        <v>6.7980000000000018</v>
      </c>
      <c r="T194" s="39"/>
    </row>
    <row r="195" spans="1:20" s="43" customFormat="1" ht="21" x14ac:dyDescent="0.45">
      <c r="A195" s="201" t="s">
        <v>90</v>
      </c>
      <c r="B195" s="76" t="s">
        <v>156</v>
      </c>
      <c r="C195" s="45" t="s">
        <v>218</v>
      </c>
      <c r="D195" s="45" t="s">
        <v>159</v>
      </c>
      <c r="E195" s="80" t="s">
        <v>497</v>
      </c>
      <c r="F195" s="78" t="s">
        <v>342</v>
      </c>
      <c r="G195" s="47" t="s">
        <v>307</v>
      </c>
      <c r="H195" s="50" t="s">
        <v>401</v>
      </c>
      <c r="I195" s="48" t="s">
        <v>151</v>
      </c>
      <c r="J195" s="49">
        <v>7</v>
      </c>
      <c r="K195" s="50" t="s">
        <v>21</v>
      </c>
      <c r="L195" s="50" t="s">
        <v>21</v>
      </c>
      <c r="M195" s="50" t="s">
        <v>57</v>
      </c>
      <c r="N195" s="42">
        <f>K195*400+L195*100+M195</f>
        <v>1038</v>
      </c>
      <c r="O195" s="40">
        <v>330</v>
      </c>
      <c r="P195" s="42">
        <f>N195*O195</f>
        <v>342540</v>
      </c>
      <c r="Q195" s="51">
        <f>P195*0.01%</f>
        <v>34.254000000000005</v>
      </c>
      <c r="R195" s="51">
        <f t="shared" si="78"/>
        <v>30.828600000000005</v>
      </c>
      <c r="S195" s="79">
        <f>Q195-R195</f>
        <v>3.4253999999999998</v>
      </c>
      <c r="T195" s="39"/>
    </row>
    <row r="196" spans="1:20" s="43" customFormat="1" ht="21" x14ac:dyDescent="0.45">
      <c r="A196" s="202"/>
      <c r="B196" s="76"/>
      <c r="C196" s="45"/>
      <c r="D196" s="45"/>
      <c r="E196" s="77"/>
      <c r="F196" s="78"/>
      <c r="G196" s="47" t="s">
        <v>307</v>
      </c>
      <c r="H196" s="50" t="s">
        <v>401</v>
      </c>
      <c r="I196" s="48" t="s">
        <v>117</v>
      </c>
      <c r="J196" s="49">
        <v>7</v>
      </c>
      <c r="K196" s="50" t="s">
        <v>20</v>
      </c>
      <c r="L196" s="50" t="s">
        <v>20</v>
      </c>
      <c r="M196" s="50" t="s">
        <v>26</v>
      </c>
      <c r="N196" s="42">
        <f>K196*400+L196*100+M196</f>
        <v>507</v>
      </c>
      <c r="O196" s="40">
        <v>330</v>
      </c>
      <c r="P196" s="42">
        <f>N196*O196</f>
        <v>167310</v>
      </c>
      <c r="Q196" s="51">
        <f>P196*0.01%</f>
        <v>16.731000000000002</v>
      </c>
      <c r="R196" s="51">
        <f t="shared" si="78"/>
        <v>15.057900000000002</v>
      </c>
      <c r="S196" s="79">
        <f>Q196-R196</f>
        <v>1.6730999999999998</v>
      </c>
      <c r="T196" s="39"/>
    </row>
    <row r="197" spans="1:20" s="43" customFormat="1" ht="21" x14ac:dyDescent="0.45">
      <c r="A197" s="203"/>
      <c r="B197" s="76"/>
      <c r="C197" s="45"/>
      <c r="D197" s="45"/>
      <c r="E197" s="77"/>
      <c r="F197" s="78"/>
      <c r="G197" s="47"/>
      <c r="H197" s="50"/>
      <c r="I197" s="48"/>
      <c r="J197" s="49"/>
      <c r="K197" s="50"/>
      <c r="L197" s="50"/>
      <c r="M197" s="50"/>
      <c r="N197" s="42"/>
      <c r="O197" s="40"/>
      <c r="P197" s="42">
        <f>SUM(P195:P196)</f>
        <v>509850</v>
      </c>
      <c r="Q197" s="51">
        <f>SUM(Q195:Q196)</f>
        <v>50.985000000000007</v>
      </c>
      <c r="R197" s="51">
        <f t="shared" si="78"/>
        <v>45.886500000000005</v>
      </c>
      <c r="S197" s="79">
        <f>SUM(S195:S196)</f>
        <v>5.0984999999999996</v>
      </c>
      <c r="T197" s="39"/>
    </row>
    <row r="198" spans="1:20" s="43" customFormat="1" ht="21" x14ac:dyDescent="0.45">
      <c r="A198" s="201" t="s">
        <v>91</v>
      </c>
      <c r="B198" s="76" t="s">
        <v>166</v>
      </c>
      <c r="C198" s="45" t="s">
        <v>219</v>
      </c>
      <c r="D198" s="45" t="s">
        <v>161</v>
      </c>
      <c r="E198" s="80" t="s">
        <v>498</v>
      </c>
      <c r="F198" s="78" t="s">
        <v>343</v>
      </c>
      <c r="G198" s="47" t="s">
        <v>307</v>
      </c>
      <c r="H198" s="50" t="s">
        <v>431</v>
      </c>
      <c r="I198" s="48" t="s">
        <v>33</v>
      </c>
      <c r="J198" s="49">
        <v>7</v>
      </c>
      <c r="K198" s="50" t="s">
        <v>29</v>
      </c>
      <c r="L198" s="50" t="s">
        <v>21</v>
      </c>
      <c r="M198" s="50" t="s">
        <v>112</v>
      </c>
      <c r="N198" s="42">
        <f>K198*400+L198*100+M198</f>
        <v>4294</v>
      </c>
      <c r="O198" s="40">
        <v>330</v>
      </c>
      <c r="P198" s="42">
        <f>N198*O198</f>
        <v>1417020</v>
      </c>
      <c r="Q198" s="51">
        <f>P198*0.01%</f>
        <v>141.702</v>
      </c>
      <c r="R198" s="51">
        <f t="shared" si="78"/>
        <v>127.5318</v>
      </c>
      <c r="S198" s="79">
        <f>Q198-R198</f>
        <v>14.170199999999994</v>
      </c>
      <c r="T198" s="39"/>
    </row>
    <row r="199" spans="1:20" s="43" customFormat="1" ht="21" x14ac:dyDescent="0.45">
      <c r="A199" s="202"/>
      <c r="B199" s="76"/>
      <c r="C199" s="45"/>
      <c r="D199" s="45"/>
      <c r="E199" s="77"/>
      <c r="F199" s="78"/>
      <c r="G199" s="47" t="s">
        <v>307</v>
      </c>
      <c r="H199" s="50" t="s">
        <v>431</v>
      </c>
      <c r="I199" s="48" t="s">
        <v>32</v>
      </c>
      <c r="J199" s="49">
        <v>7</v>
      </c>
      <c r="K199" s="50" t="s">
        <v>23</v>
      </c>
      <c r="L199" s="50" t="s">
        <v>22</v>
      </c>
      <c r="M199" s="50" t="s">
        <v>96</v>
      </c>
      <c r="N199" s="42">
        <f>K199*400+L199*100+M199</f>
        <v>1978</v>
      </c>
      <c r="O199" s="40">
        <v>330</v>
      </c>
      <c r="P199" s="42">
        <f>N199*O199</f>
        <v>652740</v>
      </c>
      <c r="Q199" s="51">
        <f>P199*0.01%</f>
        <v>65.274000000000001</v>
      </c>
      <c r="R199" s="51">
        <f t="shared" si="78"/>
        <v>58.746600000000001</v>
      </c>
      <c r="S199" s="79">
        <f>Q199-R199</f>
        <v>6.5274000000000001</v>
      </c>
      <c r="T199" s="39"/>
    </row>
    <row r="200" spans="1:20" s="43" customFormat="1" ht="21" x14ac:dyDescent="0.45">
      <c r="A200" s="203"/>
      <c r="B200" s="76"/>
      <c r="C200" s="45"/>
      <c r="D200" s="45"/>
      <c r="E200" s="77"/>
      <c r="F200" s="78"/>
      <c r="G200" s="47"/>
      <c r="H200" s="50"/>
      <c r="I200" s="48"/>
      <c r="J200" s="49"/>
      <c r="K200" s="50"/>
      <c r="L200" s="50"/>
      <c r="M200" s="50"/>
      <c r="N200" s="42"/>
      <c r="O200" s="40"/>
      <c r="P200" s="42">
        <f>SUM(P198:P199)</f>
        <v>2069760</v>
      </c>
      <c r="Q200" s="51">
        <f>SUM(Q198:Q199)</f>
        <v>206.976</v>
      </c>
      <c r="R200" s="51">
        <f t="shared" si="78"/>
        <v>186.2784</v>
      </c>
      <c r="S200" s="79">
        <f>SUM(S198:S199)</f>
        <v>20.697599999999994</v>
      </c>
      <c r="T200" s="39"/>
    </row>
    <row r="201" spans="1:20" s="43" customFormat="1" ht="21" x14ac:dyDescent="0.45">
      <c r="A201" s="132" t="s">
        <v>92</v>
      </c>
      <c r="B201" s="76" t="s">
        <v>156</v>
      </c>
      <c r="C201" s="45" t="s">
        <v>220</v>
      </c>
      <c r="D201" s="45" t="s">
        <v>159</v>
      </c>
      <c r="E201" s="80" t="s">
        <v>499</v>
      </c>
      <c r="F201" s="78" t="s">
        <v>344</v>
      </c>
      <c r="G201" s="47" t="s">
        <v>307</v>
      </c>
      <c r="H201" s="50" t="s">
        <v>425</v>
      </c>
      <c r="I201" s="48" t="s">
        <v>41</v>
      </c>
      <c r="J201" s="49">
        <v>7</v>
      </c>
      <c r="K201" s="50" t="s">
        <v>25</v>
      </c>
      <c r="L201" s="50" t="s">
        <v>20</v>
      </c>
      <c r="M201" s="50" t="s">
        <v>102</v>
      </c>
      <c r="N201" s="42">
        <f t="shared" ref="N201:N207" si="79">K201*400+L201*100+M201</f>
        <v>2584</v>
      </c>
      <c r="O201" s="40">
        <v>330</v>
      </c>
      <c r="P201" s="42">
        <f t="shared" ref="P201:P207" si="80">N201*O201</f>
        <v>852720</v>
      </c>
      <c r="Q201" s="51">
        <f t="shared" ref="Q201:Q207" si="81">P201*0.01%</f>
        <v>85.272000000000006</v>
      </c>
      <c r="R201" s="51">
        <f t="shared" ref="R201:R208" si="82">Q201*90%</f>
        <v>76.744800000000012</v>
      </c>
      <c r="S201" s="79">
        <f t="shared" ref="S201:S207" si="83">Q201-R201</f>
        <v>8.5271999999999935</v>
      </c>
      <c r="T201" s="39"/>
    </row>
    <row r="202" spans="1:20" s="43" customFormat="1" ht="21" x14ac:dyDescent="0.45">
      <c r="A202" s="132" t="s">
        <v>93</v>
      </c>
      <c r="B202" s="76" t="s">
        <v>156</v>
      </c>
      <c r="C202" s="45" t="s">
        <v>221</v>
      </c>
      <c r="D202" s="45" t="s">
        <v>222</v>
      </c>
      <c r="E202" s="80" t="s">
        <v>500</v>
      </c>
      <c r="F202" s="78" t="s">
        <v>345</v>
      </c>
      <c r="G202" s="47" t="s">
        <v>307</v>
      </c>
      <c r="H202" s="50" t="s">
        <v>432</v>
      </c>
      <c r="I202" s="48" t="s">
        <v>36</v>
      </c>
      <c r="J202" s="49">
        <v>7</v>
      </c>
      <c r="K202" s="50" t="s">
        <v>35</v>
      </c>
      <c r="L202" s="50" t="s">
        <v>22</v>
      </c>
      <c r="M202" s="50" t="s">
        <v>81</v>
      </c>
      <c r="N202" s="42">
        <f t="shared" si="79"/>
        <v>6763</v>
      </c>
      <c r="O202" s="40">
        <v>330</v>
      </c>
      <c r="P202" s="42">
        <f t="shared" si="80"/>
        <v>2231790</v>
      </c>
      <c r="Q202" s="51">
        <f t="shared" si="81"/>
        <v>223.179</v>
      </c>
      <c r="R202" s="51">
        <f t="shared" si="82"/>
        <v>200.86109999999999</v>
      </c>
      <c r="S202" s="79">
        <f t="shared" si="83"/>
        <v>22.317900000000009</v>
      </c>
      <c r="T202" s="39"/>
    </row>
    <row r="203" spans="1:20" s="43" customFormat="1" ht="21" x14ac:dyDescent="0.45">
      <c r="A203" s="132" t="s">
        <v>94</v>
      </c>
      <c r="B203" s="76" t="s">
        <v>166</v>
      </c>
      <c r="C203" s="45" t="s">
        <v>223</v>
      </c>
      <c r="D203" s="45" t="s">
        <v>159</v>
      </c>
      <c r="E203" s="80" t="s">
        <v>501</v>
      </c>
      <c r="F203" s="78" t="s">
        <v>346</v>
      </c>
      <c r="G203" s="47" t="s">
        <v>307</v>
      </c>
      <c r="H203" s="50" t="s">
        <v>433</v>
      </c>
      <c r="I203" s="48" t="s">
        <v>25</v>
      </c>
      <c r="J203" s="49">
        <v>7</v>
      </c>
      <c r="K203" s="50" t="s">
        <v>24</v>
      </c>
      <c r="L203" s="50" t="s">
        <v>22</v>
      </c>
      <c r="M203" s="50" t="s">
        <v>70</v>
      </c>
      <c r="N203" s="42">
        <f t="shared" si="79"/>
        <v>2352</v>
      </c>
      <c r="O203" s="40">
        <v>330</v>
      </c>
      <c r="P203" s="42">
        <f t="shared" si="80"/>
        <v>776160</v>
      </c>
      <c r="Q203" s="51">
        <f t="shared" si="81"/>
        <v>77.616</v>
      </c>
      <c r="R203" s="51">
        <f t="shared" si="82"/>
        <v>69.854399999999998</v>
      </c>
      <c r="S203" s="79">
        <f t="shared" si="83"/>
        <v>7.7616000000000014</v>
      </c>
      <c r="T203" s="39"/>
    </row>
    <row r="204" spans="1:20" s="43" customFormat="1" ht="21" x14ac:dyDescent="0.45">
      <c r="A204" s="132" t="s">
        <v>95</v>
      </c>
      <c r="B204" s="76" t="s">
        <v>166</v>
      </c>
      <c r="C204" s="45" t="s">
        <v>224</v>
      </c>
      <c r="D204" s="45" t="s">
        <v>225</v>
      </c>
      <c r="E204" s="80" t="s">
        <v>502</v>
      </c>
      <c r="F204" s="78" t="s">
        <v>347</v>
      </c>
      <c r="G204" s="47" t="s">
        <v>307</v>
      </c>
      <c r="H204" s="50" t="s">
        <v>401</v>
      </c>
      <c r="I204" s="48" t="s">
        <v>82</v>
      </c>
      <c r="J204" s="49">
        <v>7</v>
      </c>
      <c r="K204" s="50" t="s">
        <v>20</v>
      </c>
      <c r="L204" s="50" t="s">
        <v>21</v>
      </c>
      <c r="M204" s="50" t="s">
        <v>51</v>
      </c>
      <c r="N204" s="42">
        <f t="shared" si="79"/>
        <v>632</v>
      </c>
      <c r="O204" s="40">
        <v>330</v>
      </c>
      <c r="P204" s="42">
        <f t="shared" si="80"/>
        <v>208560</v>
      </c>
      <c r="Q204" s="51">
        <f t="shared" si="81"/>
        <v>20.856000000000002</v>
      </c>
      <c r="R204" s="51">
        <f t="shared" si="82"/>
        <v>18.770400000000002</v>
      </c>
      <c r="S204" s="79">
        <f t="shared" si="83"/>
        <v>2.0855999999999995</v>
      </c>
      <c r="T204" s="39"/>
    </row>
    <row r="205" spans="1:20" s="43" customFormat="1" ht="21" x14ac:dyDescent="0.45">
      <c r="A205" s="201" t="s">
        <v>96</v>
      </c>
      <c r="B205" s="76" t="s">
        <v>156</v>
      </c>
      <c r="C205" s="45" t="s">
        <v>226</v>
      </c>
      <c r="D205" s="45" t="s">
        <v>158</v>
      </c>
      <c r="E205" s="80" t="s">
        <v>503</v>
      </c>
      <c r="F205" s="78" t="s">
        <v>348</v>
      </c>
      <c r="G205" s="47" t="s">
        <v>307</v>
      </c>
      <c r="H205" s="50" t="s">
        <v>434</v>
      </c>
      <c r="I205" s="48" t="s">
        <v>32</v>
      </c>
      <c r="J205" s="49">
        <v>7</v>
      </c>
      <c r="K205" s="50" t="s">
        <v>22</v>
      </c>
      <c r="L205" s="50" t="s">
        <v>20</v>
      </c>
      <c r="M205" s="50" t="s">
        <v>106</v>
      </c>
      <c r="N205" s="42">
        <f t="shared" si="79"/>
        <v>1388</v>
      </c>
      <c r="O205" s="40">
        <v>330</v>
      </c>
      <c r="P205" s="42">
        <f t="shared" si="80"/>
        <v>458040</v>
      </c>
      <c r="Q205" s="51">
        <f t="shared" si="81"/>
        <v>45.804000000000002</v>
      </c>
      <c r="R205" s="51">
        <f t="shared" si="82"/>
        <v>41.223600000000005</v>
      </c>
      <c r="S205" s="79">
        <f t="shared" si="83"/>
        <v>4.5803999999999974</v>
      </c>
      <c r="T205" s="39"/>
    </row>
    <row r="206" spans="1:20" s="43" customFormat="1" ht="21" x14ac:dyDescent="0.45">
      <c r="A206" s="202"/>
      <c r="B206" s="76"/>
      <c r="C206" s="45"/>
      <c r="D206" s="45"/>
      <c r="E206" s="77"/>
      <c r="F206" s="78"/>
      <c r="G206" s="47" t="s">
        <v>307</v>
      </c>
      <c r="H206" s="50" t="s">
        <v>434</v>
      </c>
      <c r="I206" s="48" t="s">
        <v>31</v>
      </c>
      <c r="J206" s="49">
        <v>7</v>
      </c>
      <c r="K206" s="50" t="s">
        <v>29</v>
      </c>
      <c r="L206" s="50" t="s">
        <v>21</v>
      </c>
      <c r="M206" s="50" t="s">
        <v>111</v>
      </c>
      <c r="N206" s="42">
        <f t="shared" si="79"/>
        <v>4293</v>
      </c>
      <c r="O206" s="40">
        <v>330</v>
      </c>
      <c r="P206" s="42">
        <f t="shared" si="80"/>
        <v>1416690</v>
      </c>
      <c r="Q206" s="51">
        <f t="shared" si="81"/>
        <v>141.66900000000001</v>
      </c>
      <c r="R206" s="51">
        <f t="shared" si="82"/>
        <v>127.50210000000001</v>
      </c>
      <c r="S206" s="79">
        <f t="shared" si="83"/>
        <v>14.166899999999998</v>
      </c>
      <c r="T206" s="39"/>
    </row>
    <row r="207" spans="1:20" s="43" customFormat="1" ht="21" x14ac:dyDescent="0.45">
      <c r="A207" s="202"/>
      <c r="B207" s="76"/>
      <c r="C207" s="45"/>
      <c r="D207" s="45"/>
      <c r="E207" s="77"/>
      <c r="F207" s="78"/>
      <c r="G207" s="47" t="s">
        <v>307</v>
      </c>
      <c r="H207" s="50" t="s">
        <v>434</v>
      </c>
      <c r="I207" s="48" t="s">
        <v>36</v>
      </c>
      <c r="J207" s="49">
        <v>7</v>
      </c>
      <c r="K207" s="50" t="s">
        <v>20</v>
      </c>
      <c r="L207" s="50" t="s">
        <v>22</v>
      </c>
      <c r="M207" s="50" t="s">
        <v>28</v>
      </c>
      <c r="N207" s="42">
        <f t="shared" si="79"/>
        <v>709</v>
      </c>
      <c r="O207" s="40">
        <v>330</v>
      </c>
      <c r="P207" s="42">
        <f t="shared" si="80"/>
        <v>233970</v>
      </c>
      <c r="Q207" s="51">
        <f t="shared" si="81"/>
        <v>23.397000000000002</v>
      </c>
      <c r="R207" s="51">
        <f t="shared" si="82"/>
        <v>21.057300000000001</v>
      </c>
      <c r="S207" s="79">
        <f t="shared" si="83"/>
        <v>2.3397000000000006</v>
      </c>
      <c r="T207" s="39"/>
    </row>
    <row r="208" spans="1:20" s="43" customFormat="1" ht="21" x14ac:dyDescent="0.45">
      <c r="A208" s="203"/>
      <c r="B208" s="76"/>
      <c r="C208" s="45"/>
      <c r="D208" s="45"/>
      <c r="E208" s="77"/>
      <c r="F208" s="78"/>
      <c r="G208" s="47"/>
      <c r="H208" s="50"/>
      <c r="I208" s="48"/>
      <c r="J208" s="49"/>
      <c r="K208" s="50"/>
      <c r="L208" s="50"/>
      <c r="M208" s="50"/>
      <c r="N208" s="42"/>
      <c r="O208" s="40"/>
      <c r="P208" s="42">
        <f>SUM(P205:P207)</f>
        <v>2108700</v>
      </c>
      <c r="Q208" s="51">
        <f>SUM(Q205:Q207)</f>
        <v>210.87</v>
      </c>
      <c r="R208" s="51">
        <f t="shared" si="82"/>
        <v>189.78300000000002</v>
      </c>
      <c r="S208" s="79">
        <f>SUM(S205:S207)</f>
        <v>21.086999999999996</v>
      </c>
      <c r="T208" s="39"/>
    </row>
    <row r="209" spans="1:20" s="43" customFormat="1" ht="21" x14ac:dyDescent="0.45">
      <c r="A209" s="201" t="s">
        <v>97</v>
      </c>
      <c r="B209" s="76" t="s">
        <v>163</v>
      </c>
      <c r="C209" s="45" t="s">
        <v>227</v>
      </c>
      <c r="D209" s="45" t="s">
        <v>228</v>
      </c>
      <c r="E209" s="80" t="s">
        <v>504</v>
      </c>
      <c r="F209" s="78" t="s">
        <v>127</v>
      </c>
      <c r="G209" s="47" t="s">
        <v>307</v>
      </c>
      <c r="H209" s="50" t="s">
        <v>414</v>
      </c>
      <c r="I209" s="48" t="s">
        <v>397</v>
      </c>
      <c r="J209" s="49">
        <v>7</v>
      </c>
      <c r="K209" s="50" t="s">
        <v>20</v>
      </c>
      <c r="L209" s="50" t="s">
        <v>20</v>
      </c>
      <c r="M209" s="50" t="s">
        <v>24</v>
      </c>
      <c r="N209" s="42">
        <f>K209*400+L209*100+M209</f>
        <v>505</v>
      </c>
      <c r="O209" s="40">
        <v>330</v>
      </c>
      <c r="P209" s="42">
        <f>N209*O209</f>
        <v>166650</v>
      </c>
      <c r="Q209" s="51">
        <f>P209*0.01%</f>
        <v>16.664999999999999</v>
      </c>
      <c r="R209" s="51">
        <f t="shared" ref="R209:R214" si="84">Q209*90%</f>
        <v>14.9985</v>
      </c>
      <c r="S209" s="79">
        <f>Q209-R209</f>
        <v>1.6664999999999992</v>
      </c>
      <c r="T209" s="39"/>
    </row>
    <row r="210" spans="1:20" s="43" customFormat="1" ht="21" x14ac:dyDescent="0.45">
      <c r="A210" s="202"/>
      <c r="B210" s="76"/>
      <c r="C210" s="45"/>
      <c r="D210" s="45"/>
      <c r="E210" s="77"/>
      <c r="F210" s="78"/>
      <c r="G210" s="47" t="s">
        <v>307</v>
      </c>
      <c r="H210" s="50" t="s">
        <v>414</v>
      </c>
      <c r="I210" s="48" t="s">
        <v>379</v>
      </c>
      <c r="J210" s="49">
        <v>7</v>
      </c>
      <c r="K210" s="50" t="s">
        <v>21</v>
      </c>
      <c r="L210" s="50" t="s">
        <v>22</v>
      </c>
      <c r="M210" s="50" t="s">
        <v>77</v>
      </c>
      <c r="N210" s="42">
        <f>K210*400+L210*100+M210</f>
        <v>1159</v>
      </c>
      <c r="O210" s="40">
        <v>330</v>
      </c>
      <c r="P210" s="42">
        <f>N210*O210</f>
        <v>382470</v>
      </c>
      <c r="Q210" s="51">
        <f>P210*0.01%</f>
        <v>38.247</v>
      </c>
      <c r="R210" s="51">
        <f t="shared" si="84"/>
        <v>34.4223</v>
      </c>
      <c r="S210" s="79">
        <f>Q210-R210</f>
        <v>3.8247</v>
      </c>
      <c r="T210" s="39"/>
    </row>
    <row r="211" spans="1:20" s="43" customFormat="1" ht="21" x14ac:dyDescent="0.45">
      <c r="A211" s="203"/>
      <c r="B211" s="76"/>
      <c r="C211" s="45"/>
      <c r="D211" s="45"/>
      <c r="E211" s="77"/>
      <c r="F211" s="78"/>
      <c r="G211" s="47"/>
      <c r="H211" s="50"/>
      <c r="I211" s="48"/>
      <c r="J211" s="49"/>
      <c r="K211" s="50"/>
      <c r="L211" s="50"/>
      <c r="M211" s="50"/>
      <c r="N211" s="42"/>
      <c r="O211" s="40"/>
      <c r="P211" s="42">
        <f>SUM(P209:P210)</f>
        <v>549120</v>
      </c>
      <c r="Q211" s="51">
        <f>SUM(Q209:Q210)</f>
        <v>54.911999999999999</v>
      </c>
      <c r="R211" s="51">
        <f t="shared" si="84"/>
        <v>49.4208</v>
      </c>
      <c r="S211" s="79">
        <f>SUM(S209:S210)</f>
        <v>5.4911999999999992</v>
      </c>
      <c r="T211" s="39"/>
    </row>
    <row r="212" spans="1:20" s="43" customFormat="1" ht="21" x14ac:dyDescent="0.45">
      <c r="A212" s="201" t="s">
        <v>98</v>
      </c>
      <c r="B212" s="76" t="s">
        <v>156</v>
      </c>
      <c r="C212" s="45" t="s">
        <v>229</v>
      </c>
      <c r="D212" s="45" t="s">
        <v>230</v>
      </c>
      <c r="E212" s="80" t="s">
        <v>505</v>
      </c>
      <c r="F212" s="78" t="s">
        <v>349</v>
      </c>
      <c r="G212" s="47" t="s">
        <v>307</v>
      </c>
      <c r="H212" s="50" t="s">
        <v>414</v>
      </c>
      <c r="I212" s="48" t="s">
        <v>19</v>
      </c>
      <c r="J212" s="49">
        <v>7</v>
      </c>
      <c r="K212" s="50" t="s">
        <v>440</v>
      </c>
      <c r="L212" s="50" t="s">
        <v>21</v>
      </c>
      <c r="M212" s="50" t="s">
        <v>117</v>
      </c>
      <c r="N212" s="42">
        <f>K212*400+L212*100+M212</f>
        <v>299</v>
      </c>
      <c r="O212" s="40">
        <v>330</v>
      </c>
      <c r="P212" s="42">
        <f>N212*O212</f>
        <v>98670</v>
      </c>
      <c r="Q212" s="51">
        <f>P212*0.01%</f>
        <v>9.8670000000000009</v>
      </c>
      <c r="R212" s="51">
        <f t="shared" si="84"/>
        <v>8.8803000000000019</v>
      </c>
      <c r="S212" s="79">
        <f>Q212-R212</f>
        <v>0.98669999999999902</v>
      </c>
      <c r="T212" s="39"/>
    </row>
    <row r="213" spans="1:20" s="43" customFormat="1" ht="21" x14ac:dyDescent="0.45">
      <c r="A213" s="202"/>
      <c r="B213" s="76"/>
      <c r="C213" s="45"/>
      <c r="D213" s="45"/>
      <c r="E213" s="77"/>
      <c r="F213" s="78"/>
      <c r="G213" s="47" t="s">
        <v>307</v>
      </c>
      <c r="H213" s="50" t="s">
        <v>414</v>
      </c>
      <c r="I213" s="48" t="s">
        <v>83</v>
      </c>
      <c r="J213" s="49">
        <v>7</v>
      </c>
      <c r="K213" s="50" t="s">
        <v>440</v>
      </c>
      <c r="L213" s="50" t="s">
        <v>21</v>
      </c>
      <c r="M213" s="50" t="s">
        <v>33</v>
      </c>
      <c r="N213" s="42">
        <f>K213*400+L213*100+M213</f>
        <v>214</v>
      </c>
      <c r="O213" s="40">
        <v>330</v>
      </c>
      <c r="P213" s="42">
        <f>N213*O213</f>
        <v>70620</v>
      </c>
      <c r="Q213" s="51">
        <f>P213*0.01%</f>
        <v>7.0620000000000003</v>
      </c>
      <c r="R213" s="51">
        <f t="shared" si="84"/>
        <v>6.3558000000000003</v>
      </c>
      <c r="S213" s="79">
        <f>Q213-R213</f>
        <v>0.70619999999999994</v>
      </c>
      <c r="T213" s="39"/>
    </row>
    <row r="214" spans="1:20" s="43" customFormat="1" ht="21" x14ac:dyDescent="0.45">
      <c r="A214" s="203"/>
      <c r="B214" s="76"/>
      <c r="C214" s="45"/>
      <c r="D214" s="45"/>
      <c r="E214" s="77"/>
      <c r="F214" s="78"/>
      <c r="G214" s="47"/>
      <c r="H214" s="50"/>
      <c r="I214" s="48"/>
      <c r="J214" s="49"/>
      <c r="K214" s="50"/>
      <c r="L214" s="50"/>
      <c r="M214" s="50"/>
      <c r="N214" s="42"/>
      <c r="O214" s="40"/>
      <c r="P214" s="42">
        <f>SUM(P212:P213)</f>
        <v>169290</v>
      </c>
      <c r="Q214" s="51">
        <f>SUM(Q212:Q213)</f>
        <v>16.929000000000002</v>
      </c>
      <c r="R214" s="51">
        <f t="shared" si="84"/>
        <v>15.236100000000002</v>
      </c>
      <c r="S214" s="79">
        <f>SUM(S212:S213)</f>
        <v>1.692899999999999</v>
      </c>
      <c r="T214" s="39"/>
    </row>
    <row r="215" spans="1:20" s="103" customFormat="1" ht="21" x14ac:dyDescent="0.45">
      <c r="A215" s="201" t="s">
        <v>99</v>
      </c>
      <c r="B215" s="76" t="s">
        <v>166</v>
      </c>
      <c r="C215" s="45" t="s">
        <v>645</v>
      </c>
      <c r="D215" s="45" t="s">
        <v>158</v>
      </c>
      <c r="E215" s="80" t="s">
        <v>647</v>
      </c>
      <c r="F215" s="78" t="s">
        <v>649</v>
      </c>
      <c r="G215" s="47" t="s">
        <v>307</v>
      </c>
      <c r="H215" s="50" t="s">
        <v>648</v>
      </c>
      <c r="I215" s="48">
        <v>85</v>
      </c>
      <c r="J215" s="49">
        <v>7</v>
      </c>
      <c r="K215" s="50" t="s">
        <v>29</v>
      </c>
      <c r="L215" s="50" t="s">
        <v>20</v>
      </c>
      <c r="M215" s="50" t="s">
        <v>30</v>
      </c>
      <c r="N215" s="42">
        <f t="shared" ref="N215:N217" si="85">K215*400+L215*100+M215</f>
        <v>4111</v>
      </c>
      <c r="O215" s="40">
        <v>330</v>
      </c>
      <c r="P215" s="42">
        <f t="shared" ref="P215:P217" si="86">N215*O215</f>
        <v>1356630</v>
      </c>
      <c r="Q215" s="51">
        <f t="shared" ref="Q215:Q218" si="87">P215*0.01%</f>
        <v>135.66300000000001</v>
      </c>
      <c r="R215" s="51">
        <f t="shared" ref="R215:R218" si="88">Q215*90%</f>
        <v>122.09670000000001</v>
      </c>
      <c r="S215" s="79">
        <v>14</v>
      </c>
      <c r="T215" s="101"/>
    </row>
    <row r="216" spans="1:20" s="103" customFormat="1" ht="21" x14ac:dyDescent="0.45">
      <c r="A216" s="202"/>
      <c r="B216" s="76"/>
      <c r="C216" s="45"/>
      <c r="D216" s="45"/>
      <c r="E216" s="80"/>
      <c r="F216" s="78"/>
      <c r="G216" s="47" t="s">
        <v>307</v>
      </c>
      <c r="H216" s="50" t="s">
        <v>648</v>
      </c>
      <c r="I216" s="48">
        <v>86</v>
      </c>
      <c r="J216" s="49">
        <v>7</v>
      </c>
      <c r="K216" s="50" t="s">
        <v>22</v>
      </c>
      <c r="L216" s="50" t="s">
        <v>440</v>
      </c>
      <c r="M216" s="50" t="s">
        <v>108</v>
      </c>
      <c r="N216" s="42">
        <f t="shared" si="85"/>
        <v>1290</v>
      </c>
      <c r="O216" s="40">
        <v>330</v>
      </c>
      <c r="P216" s="42">
        <f t="shared" si="86"/>
        <v>425700</v>
      </c>
      <c r="Q216" s="51">
        <f t="shared" si="87"/>
        <v>42.57</v>
      </c>
      <c r="R216" s="51">
        <f t="shared" si="88"/>
        <v>38.313000000000002</v>
      </c>
      <c r="S216" s="79">
        <v>5</v>
      </c>
      <c r="T216" s="101"/>
    </row>
    <row r="217" spans="1:20" s="103" customFormat="1" ht="21" x14ac:dyDescent="0.45">
      <c r="A217" s="202"/>
      <c r="B217" s="76"/>
      <c r="C217" s="45"/>
      <c r="D217" s="45"/>
      <c r="E217" s="80"/>
      <c r="F217" s="78"/>
      <c r="G217" s="47" t="s">
        <v>307</v>
      </c>
      <c r="H217" s="50" t="s">
        <v>648</v>
      </c>
      <c r="I217" s="48">
        <v>92</v>
      </c>
      <c r="J217" s="49">
        <v>7</v>
      </c>
      <c r="K217" s="50" t="s">
        <v>26</v>
      </c>
      <c r="L217" s="50" t="s">
        <v>440</v>
      </c>
      <c r="M217" s="50" t="s">
        <v>109</v>
      </c>
      <c r="N217" s="42">
        <f t="shared" si="85"/>
        <v>2891</v>
      </c>
      <c r="O217" s="40">
        <v>330</v>
      </c>
      <c r="P217" s="42">
        <f t="shared" si="86"/>
        <v>954030</v>
      </c>
      <c r="Q217" s="51">
        <f t="shared" si="87"/>
        <v>95.403000000000006</v>
      </c>
      <c r="R217" s="51">
        <f t="shared" si="88"/>
        <v>85.862700000000004</v>
      </c>
      <c r="S217" s="79">
        <v>10</v>
      </c>
      <c r="T217" s="101"/>
    </row>
    <row r="218" spans="1:20" s="103" customFormat="1" ht="21" x14ac:dyDescent="0.45">
      <c r="A218" s="203"/>
      <c r="B218" s="76"/>
      <c r="C218" s="45"/>
      <c r="D218" s="45"/>
      <c r="E218" s="80"/>
      <c r="F218" s="78"/>
      <c r="G218" s="47"/>
      <c r="H218" s="50"/>
      <c r="I218" s="48"/>
      <c r="J218" s="49"/>
      <c r="K218" s="50"/>
      <c r="L218" s="50"/>
      <c r="M218" s="50"/>
      <c r="N218" s="42"/>
      <c r="O218" s="40"/>
      <c r="P218" s="42">
        <f>SUM(P215:P217)</f>
        <v>2736360</v>
      </c>
      <c r="Q218" s="51">
        <f t="shared" si="87"/>
        <v>273.63600000000002</v>
      </c>
      <c r="R218" s="51">
        <f t="shared" si="88"/>
        <v>246.27240000000003</v>
      </c>
      <c r="S218" s="79">
        <f>SUM(S215:S217)</f>
        <v>29</v>
      </c>
      <c r="T218" s="101"/>
    </row>
    <row r="219" spans="1:20" s="43" customFormat="1" ht="21" x14ac:dyDescent="0.45">
      <c r="A219" s="132" t="s">
        <v>100</v>
      </c>
      <c r="B219" s="76" t="s">
        <v>166</v>
      </c>
      <c r="C219" s="45" t="s">
        <v>231</v>
      </c>
      <c r="D219" s="45" t="s">
        <v>158</v>
      </c>
      <c r="E219" s="80" t="s">
        <v>506</v>
      </c>
      <c r="F219" s="78" t="s">
        <v>350</v>
      </c>
      <c r="G219" s="47" t="s">
        <v>307</v>
      </c>
      <c r="H219" s="50" t="s">
        <v>414</v>
      </c>
      <c r="I219" s="48" t="s">
        <v>62</v>
      </c>
      <c r="J219" s="49">
        <v>7</v>
      </c>
      <c r="K219" s="50" t="s">
        <v>20</v>
      </c>
      <c r="L219" s="50" t="s">
        <v>20</v>
      </c>
      <c r="M219" s="50" t="s">
        <v>111</v>
      </c>
      <c r="N219" s="42">
        <f t="shared" ref="N219:N230" si="89">K219*400+L219*100+M219</f>
        <v>593</v>
      </c>
      <c r="O219" s="40">
        <v>330</v>
      </c>
      <c r="P219" s="42">
        <f t="shared" ref="P219:P230" si="90">N219*O219</f>
        <v>195690</v>
      </c>
      <c r="Q219" s="51">
        <f t="shared" ref="Q219:Q230" si="91">P219*0.01%</f>
        <v>19.569000000000003</v>
      </c>
      <c r="R219" s="51">
        <f t="shared" ref="R219:R231" si="92">Q219*90%</f>
        <v>17.612100000000002</v>
      </c>
      <c r="S219" s="79">
        <f t="shared" ref="S219:S230" si="93">Q219-R219</f>
        <v>1.956900000000001</v>
      </c>
      <c r="T219" s="39"/>
    </row>
    <row r="220" spans="1:20" s="103" customFormat="1" ht="21" x14ac:dyDescent="0.45">
      <c r="A220" s="132" t="s">
        <v>101</v>
      </c>
      <c r="B220" s="76" t="s">
        <v>166</v>
      </c>
      <c r="C220" s="45" t="s">
        <v>650</v>
      </c>
      <c r="D220" s="45" t="s">
        <v>158</v>
      </c>
      <c r="E220" s="80" t="s">
        <v>647</v>
      </c>
      <c r="F220" s="78" t="s">
        <v>651</v>
      </c>
      <c r="G220" s="47" t="s">
        <v>652</v>
      </c>
      <c r="H220" s="50"/>
      <c r="I220" s="48">
        <v>4180</v>
      </c>
      <c r="J220" s="49">
        <v>7</v>
      </c>
      <c r="K220" s="50" t="s">
        <v>53</v>
      </c>
      <c r="L220" s="50" t="s">
        <v>22</v>
      </c>
      <c r="M220" s="50" t="s">
        <v>103</v>
      </c>
      <c r="N220" s="42">
        <f t="shared" ref="N220" si="94">K220*400+L220*100+M220</f>
        <v>13985</v>
      </c>
      <c r="O220" s="40">
        <v>330</v>
      </c>
      <c r="P220" s="42">
        <f t="shared" ref="P220" si="95">N220*O220</f>
        <v>4615050</v>
      </c>
      <c r="Q220" s="51">
        <v>462</v>
      </c>
      <c r="R220" s="51">
        <v>416</v>
      </c>
      <c r="S220" s="79">
        <v>38</v>
      </c>
      <c r="T220" s="101"/>
    </row>
    <row r="221" spans="1:20" s="43" customFormat="1" ht="21" x14ac:dyDescent="0.45">
      <c r="A221" s="132" t="s">
        <v>102</v>
      </c>
      <c r="B221" s="76" t="s">
        <v>166</v>
      </c>
      <c r="C221" s="45" t="s">
        <v>232</v>
      </c>
      <c r="D221" s="45" t="s">
        <v>233</v>
      </c>
      <c r="E221" s="80" t="s">
        <v>507</v>
      </c>
      <c r="F221" s="78" t="s">
        <v>51</v>
      </c>
      <c r="G221" s="47" t="s">
        <v>307</v>
      </c>
      <c r="H221" s="50" t="s">
        <v>427</v>
      </c>
      <c r="I221" s="48" t="s">
        <v>135</v>
      </c>
      <c r="J221" s="49">
        <v>7</v>
      </c>
      <c r="K221" s="50" t="s">
        <v>21</v>
      </c>
      <c r="L221" s="50" t="s">
        <v>440</v>
      </c>
      <c r="M221" s="50" t="s">
        <v>19</v>
      </c>
      <c r="N221" s="42">
        <f t="shared" si="89"/>
        <v>844</v>
      </c>
      <c r="O221" s="40">
        <v>330</v>
      </c>
      <c r="P221" s="42">
        <f t="shared" si="90"/>
        <v>278520</v>
      </c>
      <c r="Q221" s="51">
        <f t="shared" si="91"/>
        <v>27.852</v>
      </c>
      <c r="R221" s="51">
        <f t="shared" si="92"/>
        <v>25.066800000000001</v>
      </c>
      <c r="S221" s="79">
        <f t="shared" si="93"/>
        <v>2.7851999999999997</v>
      </c>
      <c r="T221" s="39"/>
    </row>
    <row r="222" spans="1:20" s="43" customFormat="1" ht="21" x14ac:dyDescent="0.45">
      <c r="A222" s="132" t="s">
        <v>103</v>
      </c>
      <c r="B222" s="76" t="s">
        <v>156</v>
      </c>
      <c r="C222" s="45" t="s">
        <v>234</v>
      </c>
      <c r="D222" s="45" t="s">
        <v>158</v>
      </c>
      <c r="E222" s="80" t="s">
        <v>508</v>
      </c>
      <c r="F222" s="78" t="s">
        <v>351</v>
      </c>
      <c r="G222" s="47" t="s">
        <v>307</v>
      </c>
      <c r="H222" s="50" t="s">
        <v>414</v>
      </c>
      <c r="I222" s="48" t="s">
        <v>146</v>
      </c>
      <c r="J222" s="49">
        <v>7</v>
      </c>
      <c r="K222" s="50" t="s">
        <v>21</v>
      </c>
      <c r="L222" s="50" t="s">
        <v>21</v>
      </c>
      <c r="M222" s="50" t="s">
        <v>99</v>
      </c>
      <c r="N222" s="42">
        <f t="shared" si="89"/>
        <v>1081</v>
      </c>
      <c r="O222" s="40">
        <v>330</v>
      </c>
      <c r="P222" s="42">
        <f t="shared" si="90"/>
        <v>356730</v>
      </c>
      <c r="Q222" s="51">
        <f t="shared" si="91"/>
        <v>35.673000000000002</v>
      </c>
      <c r="R222" s="51">
        <f t="shared" si="92"/>
        <v>32.105700000000006</v>
      </c>
      <c r="S222" s="79">
        <f t="shared" si="93"/>
        <v>3.5672999999999959</v>
      </c>
      <c r="T222" s="39"/>
    </row>
    <row r="223" spans="1:20" s="43" customFormat="1" ht="21" x14ac:dyDescent="0.45">
      <c r="A223" s="201" t="s">
        <v>104</v>
      </c>
      <c r="B223" s="76" t="s">
        <v>156</v>
      </c>
      <c r="C223" s="45" t="s">
        <v>235</v>
      </c>
      <c r="D223" s="45" t="s">
        <v>159</v>
      </c>
      <c r="E223" s="80" t="s">
        <v>509</v>
      </c>
      <c r="F223" s="78" t="s">
        <v>333</v>
      </c>
      <c r="G223" s="47" t="s">
        <v>307</v>
      </c>
      <c r="H223" s="50" t="s">
        <v>401</v>
      </c>
      <c r="I223" s="48" t="s">
        <v>28</v>
      </c>
      <c r="J223" s="49">
        <v>7</v>
      </c>
      <c r="K223" s="50" t="s">
        <v>440</v>
      </c>
      <c r="L223" s="50" t="s">
        <v>22</v>
      </c>
      <c r="M223" s="50" t="s">
        <v>81</v>
      </c>
      <c r="N223" s="42">
        <f t="shared" si="89"/>
        <v>363</v>
      </c>
      <c r="O223" s="40">
        <v>330</v>
      </c>
      <c r="P223" s="42">
        <f t="shared" si="90"/>
        <v>119790</v>
      </c>
      <c r="Q223" s="51">
        <f t="shared" si="91"/>
        <v>11.979000000000001</v>
      </c>
      <c r="R223" s="51">
        <f t="shared" si="92"/>
        <v>10.7811</v>
      </c>
      <c r="S223" s="79">
        <f t="shared" si="93"/>
        <v>1.1979000000000006</v>
      </c>
      <c r="T223" s="39"/>
    </row>
    <row r="224" spans="1:20" s="43" customFormat="1" ht="21" x14ac:dyDescent="0.45">
      <c r="A224" s="202"/>
      <c r="B224" s="76"/>
      <c r="C224" s="45"/>
      <c r="D224" s="45"/>
      <c r="E224" s="80"/>
      <c r="F224" s="78"/>
      <c r="G224" s="47" t="s">
        <v>307</v>
      </c>
      <c r="H224" s="50" t="s">
        <v>632</v>
      </c>
      <c r="I224" s="48">
        <v>159</v>
      </c>
      <c r="J224" s="49">
        <v>7</v>
      </c>
      <c r="K224" s="50" t="s">
        <v>25</v>
      </c>
      <c r="L224" s="50" t="s">
        <v>22</v>
      </c>
      <c r="M224" s="50" t="s">
        <v>86</v>
      </c>
      <c r="N224" s="42">
        <f t="shared" ref="N224" si="96">K224*400+L224*100+M224</f>
        <v>2768</v>
      </c>
      <c r="O224" s="40">
        <v>330</v>
      </c>
      <c r="P224" s="42">
        <f t="shared" ref="P224" si="97">N224*O224</f>
        <v>913440</v>
      </c>
      <c r="Q224" s="51">
        <f t="shared" ref="Q224:Q225" si="98">P224*0.01%</f>
        <v>91.344000000000008</v>
      </c>
      <c r="R224" s="51">
        <f t="shared" ref="R224:R225" si="99">Q224*90%</f>
        <v>82.209600000000009</v>
      </c>
      <c r="S224" s="79">
        <f t="shared" ref="S224:S225" si="100">Q224-R224</f>
        <v>9.1343999999999994</v>
      </c>
      <c r="T224" s="39"/>
    </row>
    <row r="225" spans="1:20" s="43" customFormat="1" ht="21" x14ac:dyDescent="0.45">
      <c r="A225" s="203"/>
      <c r="B225" s="76"/>
      <c r="C225" s="45"/>
      <c r="D225" s="45"/>
      <c r="E225" s="80"/>
      <c r="F225" s="78"/>
      <c r="G225" s="47"/>
      <c r="H225" s="50"/>
      <c r="I225" s="48"/>
      <c r="J225" s="49"/>
      <c r="K225" s="50"/>
      <c r="L225" s="50"/>
      <c r="M225" s="50"/>
      <c r="N225" s="42"/>
      <c r="O225" s="40"/>
      <c r="P225" s="42">
        <f>SUM(P223:P224)</f>
        <v>1033230</v>
      </c>
      <c r="Q225" s="51">
        <f t="shared" si="98"/>
        <v>103.32300000000001</v>
      </c>
      <c r="R225" s="51">
        <f t="shared" si="99"/>
        <v>92.990700000000004</v>
      </c>
      <c r="S225" s="79">
        <f t="shared" si="100"/>
        <v>10.332300000000004</v>
      </c>
      <c r="T225" s="39"/>
    </row>
    <row r="226" spans="1:20" s="43" customFormat="1" ht="21" x14ac:dyDescent="0.45">
      <c r="A226" s="132" t="s">
        <v>105</v>
      </c>
      <c r="B226" s="76" t="s">
        <v>166</v>
      </c>
      <c r="C226" s="45" t="s">
        <v>236</v>
      </c>
      <c r="D226" s="45" t="s">
        <v>193</v>
      </c>
      <c r="E226" s="80" t="s">
        <v>510</v>
      </c>
      <c r="F226" s="78" t="s">
        <v>325</v>
      </c>
      <c r="G226" s="47" t="s">
        <v>307</v>
      </c>
      <c r="H226" s="50" t="s">
        <v>418</v>
      </c>
      <c r="I226" s="48" t="s">
        <v>37</v>
      </c>
      <c r="J226" s="49">
        <v>7</v>
      </c>
      <c r="K226" s="50" t="s">
        <v>26</v>
      </c>
      <c r="L226" s="50" t="s">
        <v>440</v>
      </c>
      <c r="M226" s="50" t="s">
        <v>32</v>
      </c>
      <c r="N226" s="42">
        <f t="shared" si="89"/>
        <v>2813</v>
      </c>
      <c r="O226" s="40">
        <v>330</v>
      </c>
      <c r="P226" s="42">
        <f t="shared" si="90"/>
        <v>928290</v>
      </c>
      <c r="Q226" s="51">
        <f t="shared" si="91"/>
        <v>92.829000000000008</v>
      </c>
      <c r="R226" s="51">
        <f t="shared" si="92"/>
        <v>83.54610000000001</v>
      </c>
      <c r="S226" s="79">
        <f t="shared" si="93"/>
        <v>9.2828999999999979</v>
      </c>
      <c r="T226" s="39"/>
    </row>
    <row r="227" spans="1:20" s="43" customFormat="1" ht="21" x14ac:dyDescent="0.45">
      <c r="A227" s="132" t="s">
        <v>106</v>
      </c>
      <c r="B227" s="76" t="s">
        <v>166</v>
      </c>
      <c r="C227" s="45" t="s">
        <v>237</v>
      </c>
      <c r="D227" s="45" t="s">
        <v>158</v>
      </c>
      <c r="E227" s="80" t="s">
        <v>511</v>
      </c>
      <c r="F227" s="78" t="s">
        <v>352</v>
      </c>
      <c r="G227" s="47" t="s">
        <v>307</v>
      </c>
      <c r="H227" s="50" t="s">
        <v>422</v>
      </c>
      <c r="I227" s="48" t="s">
        <v>28</v>
      </c>
      <c r="J227" s="49">
        <v>7</v>
      </c>
      <c r="K227" s="50" t="s">
        <v>30</v>
      </c>
      <c r="L227" s="50" t="s">
        <v>440</v>
      </c>
      <c r="M227" s="50" t="s">
        <v>101</v>
      </c>
      <c r="N227" s="42">
        <f t="shared" si="89"/>
        <v>4483</v>
      </c>
      <c r="O227" s="40">
        <v>330</v>
      </c>
      <c r="P227" s="42">
        <f t="shared" si="90"/>
        <v>1479390</v>
      </c>
      <c r="Q227" s="51">
        <f t="shared" si="91"/>
        <v>147.93899999999999</v>
      </c>
      <c r="R227" s="51">
        <f t="shared" si="92"/>
        <v>133.14509999999999</v>
      </c>
      <c r="S227" s="79">
        <f t="shared" si="93"/>
        <v>14.793900000000008</v>
      </c>
      <c r="T227" s="39"/>
    </row>
    <row r="228" spans="1:20" s="43" customFormat="1" ht="21" x14ac:dyDescent="0.45">
      <c r="A228" s="132" t="s">
        <v>107</v>
      </c>
      <c r="B228" s="76" t="s">
        <v>156</v>
      </c>
      <c r="C228" s="45" t="s">
        <v>238</v>
      </c>
      <c r="D228" s="45" t="s">
        <v>158</v>
      </c>
      <c r="E228" s="80" t="s">
        <v>512</v>
      </c>
      <c r="F228" s="78" t="s">
        <v>104</v>
      </c>
      <c r="G228" s="47" t="s">
        <v>307</v>
      </c>
      <c r="H228" s="50" t="s">
        <v>412</v>
      </c>
      <c r="I228" s="48" t="s">
        <v>23</v>
      </c>
      <c r="J228" s="49">
        <v>7</v>
      </c>
      <c r="K228" s="50" t="s">
        <v>26</v>
      </c>
      <c r="L228" s="50" t="s">
        <v>440</v>
      </c>
      <c r="M228" s="50" t="s">
        <v>104</v>
      </c>
      <c r="N228" s="42">
        <f t="shared" si="89"/>
        <v>2886</v>
      </c>
      <c r="O228" s="40">
        <v>330</v>
      </c>
      <c r="P228" s="42">
        <f t="shared" si="90"/>
        <v>952380</v>
      </c>
      <c r="Q228" s="51">
        <f t="shared" si="91"/>
        <v>95.238</v>
      </c>
      <c r="R228" s="51">
        <f t="shared" si="92"/>
        <v>85.714200000000005</v>
      </c>
      <c r="S228" s="79">
        <f t="shared" si="93"/>
        <v>9.5237999999999943</v>
      </c>
      <c r="T228" s="39"/>
    </row>
    <row r="229" spans="1:20" s="43" customFormat="1" ht="21" x14ac:dyDescent="0.45">
      <c r="A229" s="201" t="s">
        <v>108</v>
      </c>
      <c r="B229" s="76" t="s">
        <v>156</v>
      </c>
      <c r="C229" s="45" t="s">
        <v>239</v>
      </c>
      <c r="D229" s="45" t="s">
        <v>158</v>
      </c>
      <c r="E229" s="80" t="s">
        <v>513</v>
      </c>
      <c r="F229" s="78" t="s">
        <v>104</v>
      </c>
      <c r="G229" s="47" t="s">
        <v>307</v>
      </c>
      <c r="H229" s="50" t="s">
        <v>412</v>
      </c>
      <c r="I229" s="48" t="s">
        <v>27</v>
      </c>
      <c r="J229" s="49">
        <v>7</v>
      </c>
      <c r="K229" s="50" t="s">
        <v>57</v>
      </c>
      <c r="L229" s="50" t="s">
        <v>440</v>
      </c>
      <c r="M229" s="50" t="s">
        <v>80</v>
      </c>
      <c r="N229" s="42">
        <f t="shared" si="89"/>
        <v>15262</v>
      </c>
      <c r="O229" s="40">
        <v>330</v>
      </c>
      <c r="P229" s="42">
        <f t="shared" si="90"/>
        <v>5036460</v>
      </c>
      <c r="Q229" s="51">
        <f t="shared" si="91"/>
        <v>503.64600000000002</v>
      </c>
      <c r="R229" s="51">
        <f t="shared" si="92"/>
        <v>453.28140000000002</v>
      </c>
      <c r="S229" s="79">
        <f t="shared" si="93"/>
        <v>50.364599999999996</v>
      </c>
      <c r="T229" s="39"/>
    </row>
    <row r="230" spans="1:20" s="43" customFormat="1" ht="21" x14ac:dyDescent="0.45">
      <c r="A230" s="202"/>
      <c r="B230" s="76"/>
      <c r="C230" s="45"/>
      <c r="D230" s="45"/>
      <c r="E230" s="77"/>
      <c r="F230" s="78"/>
      <c r="G230" s="47" t="s">
        <v>307</v>
      </c>
      <c r="H230" s="50" t="s">
        <v>412</v>
      </c>
      <c r="I230" s="48" t="s">
        <v>22</v>
      </c>
      <c r="J230" s="49">
        <v>7</v>
      </c>
      <c r="K230" s="50" t="s">
        <v>26</v>
      </c>
      <c r="L230" s="50" t="s">
        <v>20</v>
      </c>
      <c r="M230" s="50" t="s">
        <v>30</v>
      </c>
      <c r="N230" s="42">
        <f t="shared" si="89"/>
        <v>2911</v>
      </c>
      <c r="O230" s="40">
        <v>330</v>
      </c>
      <c r="P230" s="42">
        <f t="shared" si="90"/>
        <v>960630</v>
      </c>
      <c r="Q230" s="51">
        <f t="shared" si="91"/>
        <v>96.063000000000002</v>
      </c>
      <c r="R230" s="51">
        <f t="shared" si="92"/>
        <v>86.456699999999998</v>
      </c>
      <c r="S230" s="79">
        <f t="shared" si="93"/>
        <v>9.6063000000000045</v>
      </c>
      <c r="T230" s="39"/>
    </row>
    <row r="231" spans="1:20" s="43" customFormat="1" ht="21" x14ac:dyDescent="0.45">
      <c r="A231" s="203"/>
      <c r="B231" s="76"/>
      <c r="C231" s="45"/>
      <c r="D231" s="45"/>
      <c r="E231" s="77"/>
      <c r="F231" s="78"/>
      <c r="G231" s="47"/>
      <c r="H231" s="50"/>
      <c r="I231" s="48"/>
      <c r="J231" s="49"/>
      <c r="K231" s="50"/>
      <c r="L231" s="50"/>
      <c r="M231" s="50"/>
      <c r="N231" s="42"/>
      <c r="O231" s="40"/>
      <c r="P231" s="42">
        <f>SUM(P229:P230)</f>
        <v>5997090</v>
      </c>
      <c r="Q231" s="51">
        <f>SUM(Q229:Q230)</f>
        <v>599.70900000000006</v>
      </c>
      <c r="R231" s="51">
        <f t="shared" si="92"/>
        <v>539.73810000000003</v>
      </c>
      <c r="S231" s="79">
        <f>SUM(S229:S230)</f>
        <v>59.9709</v>
      </c>
      <c r="T231" s="39"/>
    </row>
    <row r="232" spans="1:20" s="43" customFormat="1" ht="21" x14ac:dyDescent="0.45">
      <c r="A232" s="132" t="s">
        <v>109</v>
      </c>
      <c r="B232" s="76" t="s">
        <v>166</v>
      </c>
      <c r="C232" s="45" t="s">
        <v>240</v>
      </c>
      <c r="D232" s="45" t="s">
        <v>159</v>
      </c>
      <c r="E232" s="80" t="s">
        <v>514</v>
      </c>
      <c r="F232" s="78" t="s">
        <v>353</v>
      </c>
      <c r="G232" s="47" t="s">
        <v>307</v>
      </c>
      <c r="H232" s="50" t="s">
        <v>413</v>
      </c>
      <c r="I232" s="48" t="s">
        <v>49</v>
      </c>
      <c r="J232" s="49">
        <v>7</v>
      </c>
      <c r="K232" s="50" t="s">
        <v>22</v>
      </c>
      <c r="L232" s="50" t="s">
        <v>440</v>
      </c>
      <c r="M232" s="50" t="s">
        <v>113</v>
      </c>
      <c r="N232" s="42">
        <f>K232*400+L232*100+M232</f>
        <v>1295</v>
      </c>
      <c r="O232" s="40">
        <v>330</v>
      </c>
      <c r="P232" s="42">
        <f>N232*O232</f>
        <v>427350</v>
      </c>
      <c r="Q232" s="51">
        <f>P232*0.01%</f>
        <v>42.734999999999999</v>
      </c>
      <c r="R232" s="51">
        <f t="shared" ref="R232:R260" si="101">Q232*90%</f>
        <v>38.461500000000001</v>
      </c>
      <c r="S232" s="79">
        <f>Q232-R232</f>
        <v>4.2734999999999985</v>
      </c>
      <c r="T232" s="39"/>
    </row>
    <row r="233" spans="1:20" s="43" customFormat="1" ht="21" x14ac:dyDescent="0.45">
      <c r="A233" s="201" t="s">
        <v>110</v>
      </c>
      <c r="B233" s="76" t="s">
        <v>166</v>
      </c>
      <c r="C233" s="45" t="s">
        <v>241</v>
      </c>
      <c r="D233" s="45" t="s">
        <v>159</v>
      </c>
      <c r="E233" s="80" t="s">
        <v>515</v>
      </c>
      <c r="F233" s="78" t="s">
        <v>354</v>
      </c>
      <c r="G233" s="47" t="s">
        <v>307</v>
      </c>
      <c r="H233" s="50" t="s">
        <v>413</v>
      </c>
      <c r="I233" s="48" t="s">
        <v>39</v>
      </c>
      <c r="J233" s="49">
        <v>7</v>
      </c>
      <c r="K233" s="50" t="s">
        <v>440</v>
      </c>
      <c r="L233" s="50" t="s">
        <v>22</v>
      </c>
      <c r="M233" s="50" t="s">
        <v>73</v>
      </c>
      <c r="N233" s="42">
        <f>K233*400+L233*100+M233</f>
        <v>355</v>
      </c>
      <c r="O233" s="40">
        <v>330</v>
      </c>
      <c r="P233" s="42">
        <f>N233*O233</f>
        <v>117150</v>
      </c>
      <c r="Q233" s="51">
        <f>P233*0.01%</f>
        <v>11.715</v>
      </c>
      <c r="R233" s="51">
        <f t="shared" si="101"/>
        <v>10.5435</v>
      </c>
      <c r="S233" s="79">
        <f>Q233-R233</f>
        <v>1.1715</v>
      </c>
      <c r="T233" s="39"/>
    </row>
    <row r="234" spans="1:20" s="43" customFormat="1" ht="21" x14ac:dyDescent="0.45">
      <c r="A234" s="202"/>
      <c r="B234" s="76"/>
      <c r="C234" s="45"/>
      <c r="D234" s="45"/>
      <c r="E234" s="77"/>
      <c r="F234" s="78"/>
      <c r="G234" s="47" t="s">
        <v>307</v>
      </c>
      <c r="H234" s="50" t="s">
        <v>413</v>
      </c>
      <c r="I234" s="48" t="s">
        <v>42</v>
      </c>
      <c r="J234" s="49">
        <v>7</v>
      </c>
      <c r="K234" s="50" t="s">
        <v>22</v>
      </c>
      <c r="L234" s="50" t="s">
        <v>20</v>
      </c>
      <c r="M234" s="50" t="s">
        <v>115</v>
      </c>
      <c r="N234" s="42">
        <f>K234*400+L234*100+M234</f>
        <v>1397</v>
      </c>
      <c r="O234" s="40">
        <v>330</v>
      </c>
      <c r="P234" s="42">
        <f>N234*O234</f>
        <v>461010</v>
      </c>
      <c r="Q234" s="51">
        <f>P234*0.01%</f>
        <v>46.100999999999999</v>
      </c>
      <c r="R234" s="51">
        <f t="shared" si="101"/>
        <v>41.490900000000003</v>
      </c>
      <c r="S234" s="79">
        <f>Q234-R234</f>
        <v>4.6100999999999956</v>
      </c>
      <c r="T234" s="39"/>
    </row>
    <row r="235" spans="1:20" s="43" customFormat="1" ht="21" x14ac:dyDescent="0.45">
      <c r="A235" s="203"/>
      <c r="B235" s="76"/>
      <c r="C235" s="45"/>
      <c r="D235" s="45"/>
      <c r="E235" s="77"/>
      <c r="F235" s="78"/>
      <c r="G235" s="47"/>
      <c r="H235" s="50"/>
      <c r="I235" s="48"/>
      <c r="J235" s="49"/>
      <c r="K235" s="50"/>
      <c r="L235" s="50"/>
      <c r="M235" s="50"/>
      <c r="N235" s="42"/>
      <c r="O235" s="40"/>
      <c r="P235" s="42">
        <f>SUM(P233:P234)</f>
        <v>578160</v>
      </c>
      <c r="Q235" s="51">
        <f>SUM(Q233:Q234)</f>
        <v>57.816000000000003</v>
      </c>
      <c r="R235" s="51">
        <f t="shared" si="101"/>
        <v>52.034400000000005</v>
      </c>
      <c r="S235" s="79">
        <f>SUM(S233:S234)</f>
        <v>5.7815999999999956</v>
      </c>
      <c r="T235" s="39"/>
    </row>
    <row r="236" spans="1:20" s="43" customFormat="1" ht="21" x14ac:dyDescent="0.45">
      <c r="A236" s="201" t="s">
        <v>111</v>
      </c>
      <c r="B236" s="76" t="s">
        <v>166</v>
      </c>
      <c r="C236" s="45" t="s">
        <v>242</v>
      </c>
      <c r="D236" s="45" t="s">
        <v>159</v>
      </c>
      <c r="E236" s="80" t="s">
        <v>516</v>
      </c>
      <c r="F236" s="78" t="s">
        <v>355</v>
      </c>
      <c r="G236" s="47" t="s">
        <v>307</v>
      </c>
      <c r="H236" s="50" t="s">
        <v>414</v>
      </c>
      <c r="I236" s="48" t="s">
        <v>32</v>
      </c>
      <c r="J236" s="49">
        <v>7</v>
      </c>
      <c r="K236" s="50" t="s">
        <v>21</v>
      </c>
      <c r="L236" s="50" t="s">
        <v>440</v>
      </c>
      <c r="M236" s="50" t="s">
        <v>51</v>
      </c>
      <c r="N236" s="42">
        <f>K236*400+L236*100+M236</f>
        <v>832</v>
      </c>
      <c r="O236" s="40">
        <v>330</v>
      </c>
      <c r="P236" s="42">
        <f>N236*O236</f>
        <v>274560</v>
      </c>
      <c r="Q236" s="51">
        <f>P236*0.01%</f>
        <v>27.456000000000003</v>
      </c>
      <c r="R236" s="51">
        <f t="shared" si="101"/>
        <v>24.710400000000003</v>
      </c>
      <c r="S236" s="79">
        <f>Q236-R236</f>
        <v>2.7455999999999996</v>
      </c>
      <c r="T236" s="39"/>
    </row>
    <row r="237" spans="1:20" s="43" customFormat="1" ht="21" x14ac:dyDescent="0.45">
      <c r="A237" s="202"/>
      <c r="B237" s="76"/>
      <c r="C237" s="45"/>
      <c r="D237" s="45"/>
      <c r="E237" s="80"/>
      <c r="F237" s="78"/>
      <c r="G237" s="47" t="s">
        <v>577</v>
      </c>
      <c r="H237" s="50" t="s">
        <v>107</v>
      </c>
      <c r="I237" s="48"/>
      <c r="J237" s="49">
        <v>7</v>
      </c>
      <c r="K237" s="50" t="s">
        <v>21</v>
      </c>
      <c r="L237" s="50" t="s">
        <v>440</v>
      </c>
      <c r="M237" s="50" t="s">
        <v>440</v>
      </c>
      <c r="N237" s="42">
        <f>K237*400+L237*100+M237</f>
        <v>800</v>
      </c>
      <c r="O237" s="40">
        <v>330</v>
      </c>
      <c r="P237" s="42">
        <f>N237*O237</f>
        <v>264000</v>
      </c>
      <c r="Q237" s="51">
        <f>P237*0.01%</f>
        <v>26.400000000000002</v>
      </c>
      <c r="R237" s="51">
        <f t="shared" si="101"/>
        <v>23.76</v>
      </c>
      <c r="S237" s="79">
        <f>Q237-R237</f>
        <v>2.6400000000000006</v>
      </c>
      <c r="T237" s="39"/>
    </row>
    <row r="238" spans="1:20" s="43" customFormat="1" ht="21" x14ac:dyDescent="0.45">
      <c r="A238" s="203"/>
      <c r="B238" s="76"/>
      <c r="C238" s="45"/>
      <c r="D238" s="45"/>
      <c r="E238" s="80"/>
      <c r="F238" s="78"/>
      <c r="G238" s="47"/>
      <c r="H238" s="50"/>
      <c r="I238" s="48"/>
      <c r="J238" s="49"/>
      <c r="K238" s="50"/>
      <c r="L238" s="50"/>
      <c r="M238" s="50"/>
      <c r="N238" s="42"/>
      <c r="O238" s="40"/>
      <c r="P238" s="42">
        <f>SUM(P236:P237)</f>
        <v>538560</v>
      </c>
      <c r="Q238" s="51">
        <f>SUM(Q236:Q237)</f>
        <v>53.856000000000009</v>
      </c>
      <c r="R238" s="51">
        <f t="shared" si="101"/>
        <v>48.470400000000012</v>
      </c>
      <c r="S238" s="79">
        <f>SUM(S236:S237)</f>
        <v>5.3856000000000002</v>
      </c>
      <c r="T238" s="39"/>
    </row>
    <row r="239" spans="1:20" s="43" customFormat="1" ht="21" x14ac:dyDescent="0.45">
      <c r="A239" s="201" t="s">
        <v>112</v>
      </c>
      <c r="B239" s="76" t="s">
        <v>156</v>
      </c>
      <c r="C239" s="45" t="s">
        <v>243</v>
      </c>
      <c r="D239" s="45" t="s">
        <v>159</v>
      </c>
      <c r="E239" s="80" t="s">
        <v>517</v>
      </c>
      <c r="F239" s="78" t="s">
        <v>356</v>
      </c>
      <c r="G239" s="47" t="s">
        <v>307</v>
      </c>
      <c r="H239" s="50" t="s">
        <v>413</v>
      </c>
      <c r="I239" s="48" t="s">
        <v>40</v>
      </c>
      <c r="J239" s="49">
        <v>7</v>
      </c>
      <c r="K239" s="50" t="s">
        <v>440</v>
      </c>
      <c r="L239" s="50" t="s">
        <v>22</v>
      </c>
      <c r="M239" s="50" t="s">
        <v>72</v>
      </c>
      <c r="N239" s="42">
        <f>K239*400+L239*100+M239</f>
        <v>354</v>
      </c>
      <c r="O239" s="40">
        <v>330</v>
      </c>
      <c r="P239" s="42">
        <f>N239*O239</f>
        <v>116820</v>
      </c>
      <c r="Q239" s="51">
        <f>P239*0.01%</f>
        <v>11.682</v>
      </c>
      <c r="R239" s="51">
        <f t="shared" si="101"/>
        <v>10.5138</v>
      </c>
      <c r="S239" s="79">
        <f>Q239-R239</f>
        <v>1.1682000000000006</v>
      </c>
      <c r="T239" s="39"/>
    </row>
    <row r="240" spans="1:20" s="43" customFormat="1" ht="21" x14ac:dyDescent="0.45">
      <c r="A240" s="202"/>
      <c r="B240" s="76"/>
      <c r="C240" s="45"/>
      <c r="D240" s="45"/>
      <c r="E240" s="77"/>
      <c r="F240" s="78"/>
      <c r="G240" s="47" t="s">
        <v>307</v>
      </c>
      <c r="H240" s="50" t="s">
        <v>413</v>
      </c>
      <c r="I240" s="48" t="s">
        <v>44</v>
      </c>
      <c r="J240" s="49">
        <v>7</v>
      </c>
      <c r="K240" s="50" t="s">
        <v>23</v>
      </c>
      <c r="L240" s="50" t="s">
        <v>20</v>
      </c>
      <c r="M240" s="50" t="s">
        <v>110</v>
      </c>
      <c r="N240" s="42">
        <f>K240*400+L240*100+M240</f>
        <v>1792</v>
      </c>
      <c r="O240" s="40">
        <v>330</v>
      </c>
      <c r="P240" s="42">
        <f>N240*O240</f>
        <v>591360</v>
      </c>
      <c r="Q240" s="51">
        <f>P240*0.01%</f>
        <v>59.136000000000003</v>
      </c>
      <c r="R240" s="51">
        <f t="shared" si="101"/>
        <v>53.2224</v>
      </c>
      <c r="S240" s="79">
        <f>Q240-R240</f>
        <v>5.9136000000000024</v>
      </c>
      <c r="T240" s="39"/>
    </row>
    <row r="241" spans="1:20" s="43" customFormat="1" ht="21" x14ac:dyDescent="0.45">
      <c r="A241" s="203"/>
      <c r="B241" s="76"/>
      <c r="C241" s="45"/>
      <c r="D241" s="45"/>
      <c r="E241" s="77"/>
      <c r="F241" s="78"/>
      <c r="G241" s="47"/>
      <c r="H241" s="50"/>
      <c r="I241" s="48"/>
      <c r="J241" s="49"/>
      <c r="K241" s="50"/>
      <c r="L241" s="50"/>
      <c r="M241" s="50"/>
      <c r="N241" s="42"/>
      <c r="O241" s="40"/>
      <c r="P241" s="42">
        <f>SUM(P239:P240)</f>
        <v>708180</v>
      </c>
      <c r="Q241" s="51">
        <f>SUM(Q239:Q240)</f>
        <v>70.817999999999998</v>
      </c>
      <c r="R241" s="51">
        <f t="shared" si="101"/>
        <v>63.736199999999997</v>
      </c>
      <c r="S241" s="79">
        <f>SUM(S239:S240)</f>
        <v>7.081800000000003</v>
      </c>
      <c r="T241" s="39"/>
    </row>
    <row r="242" spans="1:20" s="43" customFormat="1" ht="21" x14ac:dyDescent="0.45">
      <c r="A242" s="132" t="s">
        <v>113</v>
      </c>
      <c r="B242" s="76" t="s">
        <v>156</v>
      </c>
      <c r="C242" s="45" t="s">
        <v>244</v>
      </c>
      <c r="D242" s="45" t="s">
        <v>158</v>
      </c>
      <c r="E242" s="80" t="s">
        <v>518</v>
      </c>
      <c r="F242" s="78" t="s">
        <v>104</v>
      </c>
      <c r="G242" s="47" t="s">
        <v>307</v>
      </c>
      <c r="H242" s="50" t="s">
        <v>412</v>
      </c>
      <c r="I242" s="48" t="s">
        <v>24</v>
      </c>
      <c r="J242" s="49">
        <v>7</v>
      </c>
      <c r="K242" s="50" t="s">
        <v>25</v>
      </c>
      <c r="L242" s="50" t="s">
        <v>22</v>
      </c>
      <c r="M242" s="50" t="s">
        <v>440</v>
      </c>
      <c r="N242" s="42">
        <f t="shared" ref="N242:N248" si="102">K242*400+L242*100+M242</f>
        <v>2700</v>
      </c>
      <c r="O242" s="40">
        <v>330</v>
      </c>
      <c r="P242" s="42">
        <f t="shared" ref="P242:P248" si="103">N242*O242</f>
        <v>891000</v>
      </c>
      <c r="Q242" s="51">
        <f t="shared" ref="Q242:Q248" si="104">P242*0.01%</f>
        <v>89.100000000000009</v>
      </c>
      <c r="R242" s="51">
        <f t="shared" si="101"/>
        <v>80.190000000000012</v>
      </c>
      <c r="S242" s="79">
        <f t="shared" ref="S242:S248" si="105">Q242-R242</f>
        <v>8.9099999999999966</v>
      </c>
      <c r="T242" s="39"/>
    </row>
    <row r="243" spans="1:20" s="43" customFormat="1" ht="21" x14ac:dyDescent="0.45">
      <c r="A243" s="201" t="s">
        <v>114</v>
      </c>
      <c r="B243" s="76" t="s">
        <v>156</v>
      </c>
      <c r="C243" s="45" t="s">
        <v>245</v>
      </c>
      <c r="D243" s="45" t="s">
        <v>159</v>
      </c>
      <c r="E243" s="80" t="s">
        <v>519</v>
      </c>
      <c r="F243" s="78" t="s">
        <v>62</v>
      </c>
      <c r="G243" s="47" t="s">
        <v>307</v>
      </c>
      <c r="H243" s="50" t="s">
        <v>413</v>
      </c>
      <c r="I243" s="48" t="s">
        <v>57</v>
      </c>
      <c r="J243" s="49">
        <v>7</v>
      </c>
      <c r="K243" s="50" t="s">
        <v>440</v>
      </c>
      <c r="L243" s="50" t="s">
        <v>22</v>
      </c>
      <c r="M243" s="50" t="s">
        <v>66</v>
      </c>
      <c r="N243" s="42">
        <f t="shared" si="102"/>
        <v>348</v>
      </c>
      <c r="O243" s="40">
        <v>330</v>
      </c>
      <c r="P243" s="42">
        <f t="shared" si="103"/>
        <v>114840</v>
      </c>
      <c r="Q243" s="51">
        <f t="shared" si="104"/>
        <v>11.484</v>
      </c>
      <c r="R243" s="51">
        <f t="shared" si="101"/>
        <v>10.335599999999999</v>
      </c>
      <c r="S243" s="79">
        <f t="shared" si="105"/>
        <v>1.1484000000000005</v>
      </c>
      <c r="T243" s="39"/>
    </row>
    <row r="244" spans="1:20" s="43" customFormat="1" ht="21" x14ac:dyDescent="0.45">
      <c r="A244" s="202"/>
      <c r="B244" s="76"/>
      <c r="C244" s="45"/>
      <c r="D244" s="45"/>
      <c r="E244" s="77"/>
      <c r="F244" s="78"/>
      <c r="G244" s="47" t="s">
        <v>307</v>
      </c>
      <c r="H244" s="50" t="s">
        <v>414</v>
      </c>
      <c r="I244" s="48" t="s">
        <v>31</v>
      </c>
      <c r="J244" s="49">
        <v>7</v>
      </c>
      <c r="K244" s="50" t="s">
        <v>24</v>
      </c>
      <c r="L244" s="50" t="s">
        <v>22</v>
      </c>
      <c r="M244" s="50" t="s">
        <v>99</v>
      </c>
      <c r="N244" s="42">
        <f t="shared" si="102"/>
        <v>2381</v>
      </c>
      <c r="O244" s="40">
        <v>330</v>
      </c>
      <c r="P244" s="42">
        <f t="shared" si="103"/>
        <v>785730</v>
      </c>
      <c r="Q244" s="51">
        <f t="shared" si="104"/>
        <v>78.573000000000008</v>
      </c>
      <c r="R244" s="51">
        <f t="shared" si="101"/>
        <v>70.715700000000012</v>
      </c>
      <c r="S244" s="79">
        <f t="shared" si="105"/>
        <v>7.8572999999999951</v>
      </c>
      <c r="T244" s="39"/>
    </row>
    <row r="245" spans="1:20" s="103" customFormat="1" ht="21.75" x14ac:dyDescent="0.45">
      <c r="A245" s="202"/>
      <c r="B245" s="170" t="s">
        <v>156</v>
      </c>
      <c r="C245" s="45" t="s">
        <v>245</v>
      </c>
      <c r="D245" s="142" t="s">
        <v>159</v>
      </c>
      <c r="E245" s="143" t="s">
        <v>519</v>
      </c>
      <c r="F245" s="171" t="s">
        <v>62</v>
      </c>
      <c r="G245" s="47" t="s">
        <v>307</v>
      </c>
      <c r="H245" s="50" t="s">
        <v>401</v>
      </c>
      <c r="I245" s="49">
        <v>4</v>
      </c>
      <c r="J245" s="39" t="s">
        <v>442</v>
      </c>
      <c r="K245" s="50" t="s">
        <v>440</v>
      </c>
      <c r="L245" s="50" t="s">
        <v>22</v>
      </c>
      <c r="M245" s="50" t="s">
        <v>24</v>
      </c>
      <c r="N245" s="42">
        <f t="shared" si="102"/>
        <v>305</v>
      </c>
      <c r="O245" s="40">
        <v>330</v>
      </c>
      <c r="P245" s="42">
        <f t="shared" si="103"/>
        <v>100650</v>
      </c>
      <c r="Q245" s="82">
        <f t="shared" si="104"/>
        <v>10.065000000000001</v>
      </c>
      <c r="R245" s="82">
        <f t="shared" si="101"/>
        <v>9.0585000000000022</v>
      </c>
      <c r="S245" s="83">
        <f t="shared" si="105"/>
        <v>1.0064999999999991</v>
      </c>
      <c r="T245" s="101"/>
    </row>
    <row r="246" spans="1:20" s="43" customFormat="1" ht="21" x14ac:dyDescent="0.45">
      <c r="A246" s="202"/>
      <c r="B246" s="76"/>
      <c r="C246" s="45"/>
      <c r="D246" s="45"/>
      <c r="E246" s="77"/>
      <c r="F246" s="78"/>
      <c r="G246" s="47" t="s">
        <v>307</v>
      </c>
      <c r="H246" s="50" t="s">
        <v>631</v>
      </c>
      <c r="I246" s="48">
        <v>98</v>
      </c>
      <c r="J246" s="49">
        <v>7</v>
      </c>
      <c r="K246" s="50" t="s">
        <v>440</v>
      </c>
      <c r="L246" s="50" t="s">
        <v>22</v>
      </c>
      <c r="M246" s="50" t="s">
        <v>66</v>
      </c>
      <c r="N246" s="42">
        <f t="shared" si="102"/>
        <v>348</v>
      </c>
      <c r="O246" s="40">
        <v>330</v>
      </c>
      <c r="P246" s="42">
        <f t="shared" si="103"/>
        <v>114840</v>
      </c>
      <c r="Q246" s="51">
        <f t="shared" si="104"/>
        <v>11.484</v>
      </c>
      <c r="R246" s="51">
        <f t="shared" ref="R246" si="106">Q246*90%</f>
        <v>10.335599999999999</v>
      </c>
      <c r="S246" s="79">
        <f t="shared" si="105"/>
        <v>1.1484000000000005</v>
      </c>
      <c r="T246" s="39"/>
    </row>
    <row r="247" spans="1:20" s="43" customFormat="1" ht="21" x14ac:dyDescent="0.45">
      <c r="A247" s="202"/>
      <c r="B247" s="76"/>
      <c r="C247" s="45"/>
      <c r="D247" s="45"/>
      <c r="E247" s="77"/>
      <c r="F247" s="78"/>
      <c r="G247" s="47" t="s">
        <v>307</v>
      </c>
      <c r="H247" s="50" t="s">
        <v>424</v>
      </c>
      <c r="I247" s="48" t="s">
        <v>36</v>
      </c>
      <c r="J247" s="49">
        <v>7</v>
      </c>
      <c r="K247" s="50" t="s">
        <v>20</v>
      </c>
      <c r="L247" s="50" t="s">
        <v>22</v>
      </c>
      <c r="M247" s="50" t="s">
        <v>94</v>
      </c>
      <c r="N247" s="42">
        <f t="shared" si="102"/>
        <v>776</v>
      </c>
      <c r="O247" s="40">
        <v>330</v>
      </c>
      <c r="P247" s="42">
        <f t="shared" si="103"/>
        <v>256080</v>
      </c>
      <c r="Q247" s="51">
        <f t="shared" si="104"/>
        <v>25.608000000000001</v>
      </c>
      <c r="R247" s="51">
        <f t="shared" si="101"/>
        <v>23.0472</v>
      </c>
      <c r="S247" s="79">
        <f t="shared" si="105"/>
        <v>2.5608000000000004</v>
      </c>
      <c r="T247" s="39"/>
    </row>
    <row r="248" spans="1:20" s="43" customFormat="1" ht="21" x14ac:dyDescent="0.45">
      <c r="A248" s="202"/>
      <c r="B248" s="76"/>
      <c r="C248" s="45"/>
      <c r="D248" s="45"/>
      <c r="E248" s="77"/>
      <c r="F248" s="78"/>
      <c r="G248" s="47" t="s">
        <v>307</v>
      </c>
      <c r="H248" s="50" t="s">
        <v>424</v>
      </c>
      <c r="I248" s="48" t="s">
        <v>34</v>
      </c>
      <c r="J248" s="49">
        <v>7</v>
      </c>
      <c r="K248" s="50" t="s">
        <v>440</v>
      </c>
      <c r="L248" s="50" t="s">
        <v>22</v>
      </c>
      <c r="M248" s="50" t="s">
        <v>43</v>
      </c>
      <c r="N248" s="42">
        <f t="shared" si="102"/>
        <v>324</v>
      </c>
      <c r="O248" s="40">
        <v>330</v>
      </c>
      <c r="P248" s="42">
        <f t="shared" si="103"/>
        <v>106920</v>
      </c>
      <c r="Q248" s="51">
        <f t="shared" si="104"/>
        <v>10.692</v>
      </c>
      <c r="R248" s="51">
        <f t="shared" si="101"/>
        <v>9.6227999999999998</v>
      </c>
      <c r="S248" s="79">
        <f t="shared" si="105"/>
        <v>1.0692000000000004</v>
      </c>
      <c r="T248" s="39"/>
    </row>
    <row r="249" spans="1:20" s="43" customFormat="1" ht="21" x14ac:dyDescent="0.45">
      <c r="A249" s="203"/>
      <c r="B249" s="76"/>
      <c r="C249" s="45"/>
      <c r="D249" s="45"/>
      <c r="E249" s="77"/>
      <c r="F249" s="78"/>
      <c r="G249" s="47"/>
      <c r="H249" s="50"/>
      <c r="I249" s="48"/>
      <c r="J249" s="49"/>
      <c r="K249" s="50"/>
      <c r="L249" s="50"/>
      <c r="M249" s="50"/>
      <c r="N249" s="42"/>
      <c r="O249" s="40"/>
      <c r="P249" s="42">
        <f>SUM(P243:P248)</f>
        <v>1479060</v>
      </c>
      <c r="Q249" s="51">
        <f>SUM(Q243:Q248)</f>
        <v>147.90600000000001</v>
      </c>
      <c r="R249" s="51">
        <f t="shared" si="101"/>
        <v>133.11540000000002</v>
      </c>
      <c r="S249" s="79">
        <f>SUM(S243:S248)</f>
        <v>14.790599999999996</v>
      </c>
      <c r="T249" s="39"/>
    </row>
    <row r="250" spans="1:20" s="103" customFormat="1" ht="21.75" x14ac:dyDescent="0.45">
      <c r="A250" s="193" t="s">
        <v>115</v>
      </c>
      <c r="B250" s="76" t="s">
        <v>156</v>
      </c>
      <c r="C250" s="45" t="s">
        <v>668</v>
      </c>
      <c r="D250" s="142" t="s">
        <v>159</v>
      </c>
      <c r="E250" s="143" t="s">
        <v>669</v>
      </c>
      <c r="F250" s="78" t="s">
        <v>670</v>
      </c>
      <c r="G250" s="47" t="s">
        <v>307</v>
      </c>
      <c r="H250" s="50" t="s">
        <v>421</v>
      </c>
      <c r="I250" s="49">
        <v>4</v>
      </c>
      <c r="J250" s="39" t="s">
        <v>442</v>
      </c>
      <c r="K250" s="50" t="s">
        <v>23</v>
      </c>
      <c r="L250" s="50" t="s">
        <v>22</v>
      </c>
      <c r="M250" s="50" t="s">
        <v>66</v>
      </c>
      <c r="N250" s="42">
        <f t="shared" ref="N250" si="107">K250*400+L250*100+M250</f>
        <v>1948</v>
      </c>
      <c r="O250" s="40">
        <v>330</v>
      </c>
      <c r="P250" s="42">
        <f t="shared" ref="P250" si="108">N250*O250</f>
        <v>642840</v>
      </c>
      <c r="Q250" s="82">
        <f t="shared" ref="Q250" si="109">P250*0.01%</f>
        <v>64.284000000000006</v>
      </c>
      <c r="R250" s="82">
        <f t="shared" si="101"/>
        <v>57.85560000000001</v>
      </c>
      <c r="S250" s="83">
        <f t="shared" ref="S250" si="110">Q250-R250</f>
        <v>6.4283999999999963</v>
      </c>
      <c r="T250" s="101"/>
    </row>
    <row r="251" spans="1:20" s="43" customFormat="1" ht="21.75" x14ac:dyDescent="0.45">
      <c r="A251" s="132" t="s">
        <v>116</v>
      </c>
      <c r="B251" s="76" t="s">
        <v>166</v>
      </c>
      <c r="C251" s="45" t="s">
        <v>678</v>
      </c>
      <c r="D251" s="45" t="s">
        <v>158</v>
      </c>
      <c r="E251" s="146" t="s">
        <v>620</v>
      </c>
      <c r="F251" s="78" t="s">
        <v>357</v>
      </c>
      <c r="G251" s="47" t="s">
        <v>307</v>
      </c>
      <c r="H251" s="50" t="s">
        <v>414</v>
      </c>
      <c r="I251" s="48" t="s">
        <v>21</v>
      </c>
      <c r="J251" s="49">
        <v>7</v>
      </c>
      <c r="K251" s="50" t="s">
        <v>24</v>
      </c>
      <c r="L251" s="50" t="s">
        <v>22</v>
      </c>
      <c r="M251" s="50" t="s">
        <v>74</v>
      </c>
      <c r="N251" s="42">
        <f>K251*400+L251*100+M251</f>
        <v>2356</v>
      </c>
      <c r="O251" s="40">
        <v>330</v>
      </c>
      <c r="P251" s="42">
        <f>N251*O251</f>
        <v>777480</v>
      </c>
      <c r="Q251" s="51">
        <f>P251*0.01%</f>
        <v>77.748000000000005</v>
      </c>
      <c r="R251" s="51">
        <f t="shared" si="101"/>
        <v>69.973200000000006</v>
      </c>
      <c r="S251" s="79">
        <f>Q251-R251</f>
        <v>7.774799999999999</v>
      </c>
      <c r="T251" s="39" t="s">
        <v>679</v>
      </c>
    </row>
    <row r="252" spans="1:20" s="43" customFormat="1" ht="21.75" x14ac:dyDescent="0.45">
      <c r="A252" s="201" t="s">
        <v>117</v>
      </c>
      <c r="B252" s="76" t="s">
        <v>163</v>
      </c>
      <c r="C252" s="45" t="s">
        <v>246</v>
      </c>
      <c r="D252" s="45" t="s">
        <v>186</v>
      </c>
      <c r="E252" s="146" t="s">
        <v>619</v>
      </c>
      <c r="F252" s="78" t="s">
        <v>358</v>
      </c>
      <c r="G252" s="47" t="s">
        <v>307</v>
      </c>
      <c r="H252" s="50" t="s">
        <v>418</v>
      </c>
      <c r="I252" s="48" t="s">
        <v>64</v>
      </c>
      <c r="J252" s="49">
        <v>7</v>
      </c>
      <c r="K252" s="50" t="s">
        <v>25</v>
      </c>
      <c r="L252" s="50" t="s">
        <v>20</v>
      </c>
      <c r="M252" s="50" t="s">
        <v>76</v>
      </c>
      <c r="N252" s="42">
        <f>K252*400+L252*100+M252</f>
        <v>2558</v>
      </c>
      <c r="O252" s="40">
        <v>330</v>
      </c>
      <c r="P252" s="42">
        <f>N252*O252</f>
        <v>844140</v>
      </c>
      <c r="Q252" s="51">
        <f>P252*0.01%</f>
        <v>84.414000000000001</v>
      </c>
      <c r="R252" s="51">
        <f t="shared" si="101"/>
        <v>75.9726</v>
      </c>
      <c r="S252" s="79">
        <f>Q252-R252</f>
        <v>8.4414000000000016</v>
      </c>
      <c r="T252" s="39"/>
    </row>
    <row r="253" spans="1:20" s="43" customFormat="1" ht="21" x14ac:dyDescent="0.45">
      <c r="A253" s="202"/>
      <c r="B253" s="76"/>
      <c r="C253" s="45"/>
      <c r="D253" s="45"/>
      <c r="E253" s="77"/>
      <c r="F253" s="78"/>
      <c r="G253" s="47" t="s">
        <v>307</v>
      </c>
      <c r="H253" s="50" t="s">
        <v>418</v>
      </c>
      <c r="I253" s="48" t="s">
        <v>61</v>
      </c>
      <c r="J253" s="49">
        <v>7</v>
      </c>
      <c r="K253" s="50" t="s">
        <v>24</v>
      </c>
      <c r="L253" s="50" t="s">
        <v>20</v>
      </c>
      <c r="M253" s="50" t="s">
        <v>98</v>
      </c>
      <c r="N253" s="42">
        <f>K253*400+L253*100+M253</f>
        <v>2180</v>
      </c>
      <c r="O253" s="40">
        <v>330</v>
      </c>
      <c r="P253" s="42">
        <f>N253*O253</f>
        <v>719400</v>
      </c>
      <c r="Q253" s="51">
        <f>P253*0.01%</f>
        <v>71.94</v>
      </c>
      <c r="R253" s="51">
        <f t="shared" si="101"/>
        <v>64.745999999999995</v>
      </c>
      <c r="S253" s="79">
        <f>Q253-R253</f>
        <v>7.1940000000000026</v>
      </c>
      <c r="T253" s="39"/>
    </row>
    <row r="254" spans="1:20" s="43" customFormat="1" ht="21" x14ac:dyDescent="0.45">
      <c r="A254" s="203"/>
      <c r="B254" s="76"/>
      <c r="C254" s="45"/>
      <c r="D254" s="45"/>
      <c r="E254" s="77"/>
      <c r="F254" s="78"/>
      <c r="G254" s="47"/>
      <c r="H254" s="50"/>
      <c r="I254" s="48"/>
      <c r="J254" s="49"/>
      <c r="K254" s="50"/>
      <c r="L254" s="50"/>
      <c r="M254" s="50"/>
      <c r="N254" s="42"/>
      <c r="O254" s="40"/>
      <c r="P254" s="42">
        <f>SUM(P252:P253)</f>
        <v>1563540</v>
      </c>
      <c r="Q254" s="51">
        <f>SUM(Q252:Q253)</f>
        <v>156.35399999999998</v>
      </c>
      <c r="R254" s="51">
        <f t="shared" si="101"/>
        <v>140.71859999999998</v>
      </c>
      <c r="S254" s="79">
        <f>SUM(S252:S253)</f>
        <v>15.635400000000004</v>
      </c>
      <c r="T254" s="39"/>
    </row>
    <row r="255" spans="1:20" s="43" customFormat="1" ht="21.75" x14ac:dyDescent="0.45">
      <c r="A255" s="201" t="s">
        <v>118</v>
      </c>
      <c r="B255" s="76" t="s">
        <v>166</v>
      </c>
      <c r="C255" s="45" t="s">
        <v>247</v>
      </c>
      <c r="D255" s="45" t="s">
        <v>159</v>
      </c>
      <c r="E255" s="146" t="s">
        <v>618</v>
      </c>
      <c r="F255" s="78" t="s">
        <v>359</v>
      </c>
      <c r="G255" s="47" t="s">
        <v>307</v>
      </c>
      <c r="H255" s="50" t="s">
        <v>414</v>
      </c>
      <c r="I255" s="48" t="s">
        <v>79</v>
      </c>
      <c r="J255" s="49">
        <v>7</v>
      </c>
      <c r="K255" s="50" t="s">
        <v>22</v>
      </c>
      <c r="L255" s="50" t="s">
        <v>440</v>
      </c>
      <c r="M255" s="50" t="s">
        <v>89</v>
      </c>
      <c r="N255" s="42">
        <f>K255*400+L255*100+M255</f>
        <v>1271</v>
      </c>
      <c r="O255" s="40">
        <v>330</v>
      </c>
      <c r="P255" s="42">
        <f>N255*O255</f>
        <v>419430</v>
      </c>
      <c r="Q255" s="51">
        <f>P255*0.01%</f>
        <v>41.943000000000005</v>
      </c>
      <c r="R255" s="51">
        <f t="shared" si="101"/>
        <v>37.748700000000007</v>
      </c>
      <c r="S255" s="79">
        <f>Q255-R255</f>
        <v>4.1942999999999984</v>
      </c>
      <c r="T255" s="39"/>
    </row>
    <row r="256" spans="1:20" s="43" customFormat="1" ht="21" x14ac:dyDescent="0.45">
      <c r="A256" s="202"/>
      <c r="B256" s="76"/>
      <c r="C256" s="45"/>
      <c r="D256" s="45"/>
      <c r="E256" s="77"/>
      <c r="F256" s="78"/>
      <c r="G256" s="47" t="s">
        <v>307</v>
      </c>
      <c r="H256" s="50" t="s">
        <v>426</v>
      </c>
      <c r="I256" s="48" t="s">
        <v>28</v>
      </c>
      <c r="J256" s="49">
        <v>7</v>
      </c>
      <c r="K256" s="50" t="s">
        <v>22</v>
      </c>
      <c r="L256" s="50" t="s">
        <v>21</v>
      </c>
      <c r="M256" s="50" t="s">
        <v>27</v>
      </c>
      <c r="N256" s="42">
        <f>K256*400+L256*100+M256</f>
        <v>1408</v>
      </c>
      <c r="O256" s="40">
        <v>330</v>
      </c>
      <c r="P256" s="42">
        <f>N256*O256</f>
        <v>464640</v>
      </c>
      <c r="Q256" s="51">
        <f>P256*0.01%</f>
        <v>46.464000000000006</v>
      </c>
      <c r="R256" s="51">
        <f t="shared" si="101"/>
        <v>41.817600000000006</v>
      </c>
      <c r="S256" s="79">
        <f>Q256-R256</f>
        <v>4.6463999999999999</v>
      </c>
      <c r="T256" s="39"/>
    </row>
    <row r="257" spans="1:20" s="43" customFormat="1" ht="21" x14ac:dyDescent="0.45">
      <c r="A257" s="203"/>
      <c r="B257" s="76"/>
      <c r="C257" s="45"/>
      <c r="D257" s="45"/>
      <c r="E257" s="77"/>
      <c r="F257" s="78"/>
      <c r="G257" s="47"/>
      <c r="H257" s="50"/>
      <c r="I257" s="48"/>
      <c r="J257" s="49"/>
      <c r="K257" s="50"/>
      <c r="L257" s="50"/>
      <c r="M257" s="50"/>
      <c r="N257" s="42"/>
      <c r="O257" s="40"/>
      <c r="P257" s="42">
        <f>SUM(P255:P256)</f>
        <v>884070</v>
      </c>
      <c r="Q257" s="51">
        <f>SUM(Q255:Q256)</f>
        <v>88.407000000000011</v>
      </c>
      <c r="R257" s="51">
        <f t="shared" si="101"/>
        <v>79.566300000000012</v>
      </c>
      <c r="S257" s="79">
        <f>SUM(S255:S256)</f>
        <v>8.8406999999999982</v>
      </c>
      <c r="T257" s="39"/>
    </row>
    <row r="258" spans="1:20" s="103" customFormat="1" ht="21" x14ac:dyDescent="0.45">
      <c r="A258" s="201" t="s">
        <v>119</v>
      </c>
      <c r="B258" s="148" t="s">
        <v>166</v>
      </c>
      <c r="C258" s="149" t="s">
        <v>608</v>
      </c>
      <c r="D258" s="150" t="s">
        <v>606</v>
      </c>
      <c r="E258" s="147" t="s">
        <v>607</v>
      </c>
      <c r="F258" s="78" t="s">
        <v>142</v>
      </c>
      <c r="G258" s="47" t="s">
        <v>577</v>
      </c>
      <c r="H258" s="50" t="s">
        <v>127</v>
      </c>
      <c r="I258" s="48"/>
      <c r="J258" s="49">
        <v>7</v>
      </c>
      <c r="K258" s="50" t="s">
        <v>25</v>
      </c>
      <c r="L258" s="50" t="s">
        <v>440</v>
      </c>
      <c r="M258" s="50" t="s">
        <v>440</v>
      </c>
      <c r="N258" s="42">
        <f>K258*400+L258*100+M258</f>
        <v>2400</v>
      </c>
      <c r="O258" s="40">
        <v>330</v>
      </c>
      <c r="P258" s="42">
        <v>792000</v>
      </c>
      <c r="Q258" s="51">
        <f>P258*0.01%</f>
        <v>79.2</v>
      </c>
      <c r="R258" s="51">
        <f t="shared" si="101"/>
        <v>71.28</v>
      </c>
      <c r="S258" s="79">
        <f>Q258-R258</f>
        <v>7.9200000000000017</v>
      </c>
      <c r="T258" s="101"/>
    </row>
    <row r="259" spans="1:20" s="103" customFormat="1" ht="21" x14ac:dyDescent="0.45">
      <c r="A259" s="202"/>
      <c r="B259" s="76"/>
      <c r="C259" s="151"/>
      <c r="D259" s="45"/>
      <c r="E259" s="147"/>
      <c r="F259" s="78"/>
      <c r="G259" s="47" t="s">
        <v>577</v>
      </c>
      <c r="H259" s="50" t="s">
        <v>80</v>
      </c>
      <c r="I259" s="48"/>
      <c r="J259" s="49">
        <v>7</v>
      </c>
      <c r="K259" s="50" t="s">
        <v>24</v>
      </c>
      <c r="L259" s="50" t="s">
        <v>440</v>
      </c>
      <c r="M259" s="50" t="s">
        <v>440</v>
      </c>
      <c r="N259" s="42">
        <f t="shared" ref="N259" si="111">K259*400+L259*100+M259</f>
        <v>2000</v>
      </c>
      <c r="O259" s="40">
        <v>330</v>
      </c>
      <c r="P259" s="42">
        <f t="shared" ref="P259" si="112">N259*O259</f>
        <v>660000</v>
      </c>
      <c r="Q259" s="51">
        <f t="shared" ref="Q259" si="113">P259*0.01%</f>
        <v>66</v>
      </c>
      <c r="R259" s="51">
        <f t="shared" si="101"/>
        <v>59.4</v>
      </c>
      <c r="S259" s="79">
        <f t="shared" ref="S259" si="114">Q259-R259</f>
        <v>6.6000000000000014</v>
      </c>
      <c r="T259" s="101"/>
    </row>
    <row r="260" spans="1:20" s="103" customFormat="1" ht="21" x14ac:dyDescent="0.45">
      <c r="A260" s="203"/>
      <c r="B260" s="76"/>
      <c r="C260" s="151"/>
      <c r="D260" s="45"/>
      <c r="E260" s="147"/>
      <c r="F260" s="78"/>
      <c r="G260" s="47"/>
      <c r="H260" s="50"/>
      <c r="I260" s="48"/>
      <c r="J260" s="49"/>
      <c r="K260" s="50"/>
      <c r="L260" s="50"/>
      <c r="M260" s="50"/>
      <c r="N260" s="42"/>
      <c r="O260" s="40"/>
      <c r="P260" s="42">
        <f>SUM(P258:P259)</f>
        <v>1452000</v>
      </c>
      <c r="Q260" s="51">
        <f>SUM(Q258:Q259)</f>
        <v>145.19999999999999</v>
      </c>
      <c r="R260" s="51">
        <f t="shared" si="101"/>
        <v>130.68</v>
      </c>
      <c r="S260" s="79">
        <f>SUM(S258:S259)</f>
        <v>14.520000000000003</v>
      </c>
      <c r="T260" s="101"/>
    </row>
    <row r="261" spans="1:20" s="43" customFormat="1" ht="21.75" x14ac:dyDescent="0.45">
      <c r="A261" s="132" t="s">
        <v>120</v>
      </c>
      <c r="B261" s="76" t="s">
        <v>156</v>
      </c>
      <c r="C261" s="45" t="s">
        <v>248</v>
      </c>
      <c r="D261" s="45" t="s">
        <v>158</v>
      </c>
      <c r="E261" s="146" t="s">
        <v>613</v>
      </c>
      <c r="F261" s="78" t="s">
        <v>124</v>
      </c>
      <c r="G261" s="47" t="s">
        <v>307</v>
      </c>
      <c r="H261" s="50" t="s">
        <v>404</v>
      </c>
      <c r="I261" s="48" t="s">
        <v>147</v>
      </c>
      <c r="J261" s="49">
        <v>7</v>
      </c>
      <c r="K261" s="50" t="s">
        <v>23</v>
      </c>
      <c r="L261" s="50" t="s">
        <v>20</v>
      </c>
      <c r="M261" s="50" t="s">
        <v>85</v>
      </c>
      <c r="N261" s="42">
        <f t="shared" ref="N261:N269" si="115">K261*400+L261*100+M261</f>
        <v>1767</v>
      </c>
      <c r="O261" s="40">
        <v>330</v>
      </c>
      <c r="P261" s="42">
        <f t="shared" ref="P261:P269" si="116">N261*O261</f>
        <v>583110</v>
      </c>
      <c r="Q261" s="51">
        <f t="shared" ref="Q261:Q269" si="117">P261*0.01%</f>
        <v>58.311</v>
      </c>
      <c r="R261" s="51">
        <f t="shared" ref="R261:R275" si="118">Q261*90%</f>
        <v>52.479900000000001</v>
      </c>
      <c r="S261" s="79">
        <f t="shared" ref="S261:S269" si="119">Q261-R261</f>
        <v>5.8310999999999993</v>
      </c>
      <c r="T261" s="39"/>
    </row>
    <row r="262" spans="1:20" s="43" customFormat="1" ht="21.75" x14ac:dyDescent="0.45">
      <c r="A262" s="132" t="s">
        <v>121</v>
      </c>
      <c r="B262" s="76" t="s">
        <v>166</v>
      </c>
      <c r="C262" s="45" t="s">
        <v>249</v>
      </c>
      <c r="D262" s="45" t="s">
        <v>158</v>
      </c>
      <c r="E262" s="146" t="s">
        <v>614</v>
      </c>
      <c r="F262" s="78" t="s">
        <v>360</v>
      </c>
      <c r="G262" s="47" t="s">
        <v>307</v>
      </c>
      <c r="H262" s="50" t="s">
        <v>414</v>
      </c>
      <c r="I262" s="48" t="s">
        <v>75</v>
      </c>
      <c r="J262" s="49">
        <v>7</v>
      </c>
      <c r="K262" s="50" t="s">
        <v>20</v>
      </c>
      <c r="L262" s="50" t="s">
        <v>21</v>
      </c>
      <c r="M262" s="50" t="s">
        <v>31</v>
      </c>
      <c r="N262" s="42">
        <f t="shared" si="115"/>
        <v>612</v>
      </c>
      <c r="O262" s="40">
        <v>330</v>
      </c>
      <c r="P262" s="42">
        <f t="shared" si="116"/>
        <v>201960</v>
      </c>
      <c r="Q262" s="51">
        <f t="shared" si="117"/>
        <v>20.196000000000002</v>
      </c>
      <c r="R262" s="51">
        <f t="shared" si="118"/>
        <v>18.176400000000001</v>
      </c>
      <c r="S262" s="79">
        <f t="shared" si="119"/>
        <v>2.0196000000000005</v>
      </c>
      <c r="T262" s="39"/>
    </row>
    <row r="263" spans="1:20" s="43" customFormat="1" ht="21" x14ac:dyDescent="0.45">
      <c r="A263" s="132" t="s">
        <v>122</v>
      </c>
      <c r="B263" s="76" t="s">
        <v>156</v>
      </c>
      <c r="C263" s="45" t="s">
        <v>597</v>
      </c>
      <c r="D263" s="45" t="s">
        <v>158</v>
      </c>
      <c r="E263" s="77">
        <v>3470300160051</v>
      </c>
      <c r="F263" s="78" t="s">
        <v>598</v>
      </c>
      <c r="G263" s="47" t="s">
        <v>577</v>
      </c>
      <c r="H263" s="50" t="s">
        <v>96</v>
      </c>
      <c r="I263" s="48"/>
      <c r="J263" s="49">
        <v>7</v>
      </c>
      <c r="K263" s="50" t="s">
        <v>24</v>
      </c>
      <c r="L263" s="50" t="s">
        <v>440</v>
      </c>
      <c r="M263" s="50" t="s">
        <v>32</v>
      </c>
      <c r="N263" s="42">
        <f t="shared" si="115"/>
        <v>2013</v>
      </c>
      <c r="O263" s="40">
        <v>330</v>
      </c>
      <c r="P263" s="42">
        <f t="shared" si="116"/>
        <v>664290</v>
      </c>
      <c r="Q263" s="51">
        <f t="shared" si="117"/>
        <v>66.429000000000002</v>
      </c>
      <c r="R263" s="51">
        <f t="shared" si="118"/>
        <v>59.786100000000005</v>
      </c>
      <c r="S263" s="79">
        <f t="shared" si="119"/>
        <v>6.6428999999999974</v>
      </c>
      <c r="T263" s="39"/>
    </row>
    <row r="264" spans="1:20" s="43" customFormat="1" ht="21.75" x14ac:dyDescent="0.45">
      <c r="A264" s="132" t="s">
        <v>123</v>
      </c>
      <c r="B264" s="76" t="s">
        <v>156</v>
      </c>
      <c r="C264" s="45" t="s">
        <v>700</v>
      </c>
      <c r="D264" s="45" t="s">
        <v>250</v>
      </c>
      <c r="E264" s="146" t="s">
        <v>615</v>
      </c>
      <c r="F264" s="78" t="s">
        <v>361</v>
      </c>
      <c r="G264" s="47" t="s">
        <v>307</v>
      </c>
      <c r="H264" s="50" t="s">
        <v>414</v>
      </c>
      <c r="I264" s="48" t="s">
        <v>61</v>
      </c>
      <c r="J264" s="49">
        <v>7</v>
      </c>
      <c r="K264" s="50" t="s">
        <v>21</v>
      </c>
      <c r="L264" s="50" t="s">
        <v>440</v>
      </c>
      <c r="M264" s="50" t="s">
        <v>82</v>
      </c>
      <c r="N264" s="42">
        <f t="shared" si="115"/>
        <v>864</v>
      </c>
      <c r="O264" s="40">
        <v>330</v>
      </c>
      <c r="P264" s="42">
        <f t="shared" si="116"/>
        <v>285120</v>
      </c>
      <c r="Q264" s="51">
        <f t="shared" si="117"/>
        <v>28.512</v>
      </c>
      <c r="R264" s="51">
        <f t="shared" si="118"/>
        <v>25.660800000000002</v>
      </c>
      <c r="S264" s="79">
        <f t="shared" si="119"/>
        <v>2.8511999999999986</v>
      </c>
      <c r="T264" s="39" t="s">
        <v>701</v>
      </c>
    </row>
    <row r="265" spans="1:20" s="43" customFormat="1" ht="21.75" x14ac:dyDescent="0.45">
      <c r="A265" s="132" t="s">
        <v>124</v>
      </c>
      <c r="B265" s="76" t="s">
        <v>156</v>
      </c>
      <c r="C265" s="45" t="s">
        <v>251</v>
      </c>
      <c r="D265" s="45" t="s">
        <v>159</v>
      </c>
      <c r="E265" s="146" t="s">
        <v>616</v>
      </c>
      <c r="F265" s="78" t="s">
        <v>146</v>
      </c>
      <c r="G265" s="47" t="s">
        <v>307</v>
      </c>
      <c r="H265" s="50" t="s">
        <v>423</v>
      </c>
      <c r="I265" s="48" t="s">
        <v>60</v>
      </c>
      <c r="J265" s="49">
        <v>7</v>
      </c>
      <c r="K265" s="50" t="s">
        <v>22</v>
      </c>
      <c r="L265" s="50" t="s">
        <v>22</v>
      </c>
      <c r="M265" s="50" t="s">
        <v>34</v>
      </c>
      <c r="N265" s="42">
        <f t="shared" si="115"/>
        <v>1515</v>
      </c>
      <c r="O265" s="40">
        <v>330</v>
      </c>
      <c r="P265" s="42">
        <f t="shared" si="116"/>
        <v>499950</v>
      </c>
      <c r="Q265" s="51">
        <f t="shared" si="117"/>
        <v>49.995000000000005</v>
      </c>
      <c r="R265" s="51">
        <f t="shared" si="118"/>
        <v>44.995500000000007</v>
      </c>
      <c r="S265" s="79">
        <f t="shared" si="119"/>
        <v>4.9994999999999976</v>
      </c>
      <c r="T265" s="39"/>
    </row>
    <row r="266" spans="1:20" s="43" customFormat="1" ht="21.75" x14ac:dyDescent="0.45">
      <c r="A266" s="132" t="s">
        <v>125</v>
      </c>
      <c r="B266" s="76" t="s">
        <v>166</v>
      </c>
      <c r="C266" s="45" t="s">
        <v>252</v>
      </c>
      <c r="D266" s="45" t="s">
        <v>158</v>
      </c>
      <c r="E266" s="146" t="s">
        <v>617</v>
      </c>
      <c r="F266" s="78" t="s">
        <v>362</v>
      </c>
      <c r="G266" s="47" t="s">
        <v>307</v>
      </c>
      <c r="H266" s="50" t="s">
        <v>424</v>
      </c>
      <c r="I266" s="48" t="s">
        <v>40</v>
      </c>
      <c r="J266" s="49">
        <v>7</v>
      </c>
      <c r="K266" s="50" t="s">
        <v>27</v>
      </c>
      <c r="L266" s="50" t="s">
        <v>21</v>
      </c>
      <c r="M266" s="50" t="s">
        <v>51</v>
      </c>
      <c r="N266" s="42">
        <f t="shared" si="115"/>
        <v>3432</v>
      </c>
      <c r="O266" s="40">
        <v>330</v>
      </c>
      <c r="P266" s="42">
        <f t="shared" si="116"/>
        <v>1132560</v>
      </c>
      <c r="Q266" s="51">
        <f t="shared" si="117"/>
        <v>113.256</v>
      </c>
      <c r="R266" s="51">
        <f t="shared" si="118"/>
        <v>101.93040000000001</v>
      </c>
      <c r="S266" s="79">
        <f t="shared" si="119"/>
        <v>11.325599999999994</v>
      </c>
      <c r="T266" s="39"/>
    </row>
    <row r="267" spans="1:20" s="103" customFormat="1" ht="21" x14ac:dyDescent="0.45">
      <c r="A267" s="201" t="s">
        <v>126</v>
      </c>
      <c r="B267" s="76" t="s">
        <v>156</v>
      </c>
      <c r="C267" s="45" t="s">
        <v>443</v>
      </c>
      <c r="D267" s="45" t="s">
        <v>158</v>
      </c>
      <c r="E267" s="80" t="s">
        <v>444</v>
      </c>
      <c r="F267" s="78" t="s">
        <v>89</v>
      </c>
      <c r="G267" s="47" t="s">
        <v>307</v>
      </c>
      <c r="H267" s="50" t="s">
        <v>421</v>
      </c>
      <c r="I267" s="81">
        <v>4</v>
      </c>
      <c r="J267" s="40">
        <v>7</v>
      </c>
      <c r="K267" s="50" t="s">
        <v>35</v>
      </c>
      <c r="L267" s="50" t="s">
        <v>440</v>
      </c>
      <c r="M267" s="50" t="s">
        <v>83</v>
      </c>
      <c r="N267" s="42">
        <f t="shared" si="115"/>
        <v>6465</v>
      </c>
      <c r="O267" s="40">
        <v>330</v>
      </c>
      <c r="P267" s="42">
        <f t="shared" si="116"/>
        <v>2133450</v>
      </c>
      <c r="Q267" s="82">
        <f t="shared" si="117"/>
        <v>213.345</v>
      </c>
      <c r="R267" s="51">
        <f t="shared" si="118"/>
        <v>192.01050000000001</v>
      </c>
      <c r="S267" s="79">
        <f t="shared" si="119"/>
        <v>21.334499999999991</v>
      </c>
      <c r="T267" s="101"/>
    </row>
    <row r="268" spans="1:20" s="103" customFormat="1" ht="21" x14ac:dyDescent="0.45">
      <c r="A268" s="202"/>
      <c r="B268" s="76"/>
      <c r="C268" s="45"/>
      <c r="D268" s="45"/>
      <c r="E268" s="80"/>
      <c r="F268" s="78"/>
      <c r="G268" s="47" t="s">
        <v>609</v>
      </c>
      <c r="H268" s="50" t="s">
        <v>130</v>
      </c>
      <c r="I268" s="81"/>
      <c r="J268" s="40">
        <v>7</v>
      </c>
      <c r="K268" s="50" t="s">
        <v>27</v>
      </c>
      <c r="L268" s="50" t="s">
        <v>22</v>
      </c>
      <c r="M268" s="50" t="s">
        <v>98</v>
      </c>
      <c r="N268" s="42">
        <f t="shared" si="115"/>
        <v>3580</v>
      </c>
      <c r="O268" s="40">
        <v>330</v>
      </c>
      <c r="P268" s="42">
        <f t="shared" si="116"/>
        <v>1181400</v>
      </c>
      <c r="Q268" s="82">
        <f t="shared" si="117"/>
        <v>118.14</v>
      </c>
      <c r="R268" s="51">
        <f t="shared" si="118"/>
        <v>106.32600000000001</v>
      </c>
      <c r="S268" s="79">
        <f t="shared" si="119"/>
        <v>11.813999999999993</v>
      </c>
      <c r="T268" s="101"/>
    </row>
    <row r="269" spans="1:20" s="103" customFormat="1" ht="21" x14ac:dyDescent="0.45">
      <c r="A269" s="202"/>
      <c r="B269" s="76"/>
      <c r="C269" s="45"/>
      <c r="D269" s="45"/>
      <c r="E269" s="104"/>
      <c r="F269" s="78"/>
      <c r="G269" s="47" t="s">
        <v>307</v>
      </c>
      <c r="H269" s="50" t="s">
        <v>421</v>
      </c>
      <c r="I269" s="81">
        <v>4</v>
      </c>
      <c r="J269" s="40">
        <v>7</v>
      </c>
      <c r="K269" s="50" t="s">
        <v>22</v>
      </c>
      <c r="L269" s="50" t="s">
        <v>440</v>
      </c>
      <c r="M269" s="50" t="s">
        <v>46</v>
      </c>
      <c r="N269" s="42">
        <f t="shared" si="115"/>
        <v>1227</v>
      </c>
      <c r="O269" s="40">
        <v>330</v>
      </c>
      <c r="P269" s="42">
        <f t="shared" si="116"/>
        <v>404910</v>
      </c>
      <c r="Q269" s="82">
        <f t="shared" si="117"/>
        <v>40.491</v>
      </c>
      <c r="R269" s="51">
        <f t="shared" si="118"/>
        <v>36.441900000000004</v>
      </c>
      <c r="S269" s="79">
        <f t="shared" si="119"/>
        <v>4.0490999999999957</v>
      </c>
      <c r="T269" s="101"/>
    </row>
    <row r="270" spans="1:20" s="103" customFormat="1" ht="21" x14ac:dyDescent="0.45">
      <c r="A270" s="203"/>
      <c r="B270" s="76"/>
      <c r="C270" s="45"/>
      <c r="D270" s="45"/>
      <c r="E270" s="104"/>
      <c r="F270" s="78"/>
      <c r="G270" s="47"/>
      <c r="H270" s="50"/>
      <c r="I270" s="81"/>
      <c r="J270" s="39"/>
      <c r="K270" s="50"/>
      <c r="L270" s="50"/>
      <c r="M270" s="50"/>
      <c r="N270" s="42"/>
      <c r="O270" s="40"/>
      <c r="P270" s="42">
        <f>SUM(P267:P269)</f>
        <v>3719760</v>
      </c>
      <c r="Q270" s="82">
        <f>SUM(Q267:Q269)</f>
        <v>371.976</v>
      </c>
      <c r="R270" s="51">
        <f t="shared" si="118"/>
        <v>334.77840000000003</v>
      </c>
      <c r="S270" s="79">
        <f>SUM(S267:S269)</f>
        <v>37.19759999999998</v>
      </c>
      <c r="T270" s="101"/>
    </row>
    <row r="271" spans="1:20" s="103" customFormat="1" ht="21" x14ac:dyDescent="0.45">
      <c r="A271" s="191" t="s">
        <v>127</v>
      </c>
      <c r="B271" s="76" t="s">
        <v>156</v>
      </c>
      <c r="C271" s="45" t="s">
        <v>691</v>
      </c>
      <c r="D271" s="45" t="s">
        <v>692</v>
      </c>
      <c r="E271" s="80" t="s">
        <v>693</v>
      </c>
      <c r="F271" s="78" t="s">
        <v>694</v>
      </c>
      <c r="G271" s="47" t="s">
        <v>307</v>
      </c>
      <c r="H271" s="50"/>
      <c r="I271" s="81">
        <v>4</v>
      </c>
      <c r="J271" s="40">
        <v>7</v>
      </c>
      <c r="K271" s="50" t="s">
        <v>440</v>
      </c>
      <c r="L271" s="50" t="s">
        <v>440</v>
      </c>
      <c r="M271" s="50" t="s">
        <v>440</v>
      </c>
      <c r="N271" s="42">
        <f t="shared" ref="N271" si="120">K271*400+L271*100+M271</f>
        <v>0</v>
      </c>
      <c r="O271" s="40">
        <v>330</v>
      </c>
      <c r="P271" s="42">
        <f t="shared" ref="P271" si="121">N271*O271</f>
        <v>0</v>
      </c>
      <c r="Q271" s="82">
        <f t="shared" ref="Q271" si="122">P271*0.01%</f>
        <v>0</v>
      </c>
      <c r="R271" s="51">
        <f t="shared" ref="R271" si="123">Q271*90%</f>
        <v>0</v>
      </c>
      <c r="S271" s="79">
        <v>13</v>
      </c>
      <c r="T271" s="101"/>
    </row>
    <row r="272" spans="1:20" s="103" customFormat="1" ht="21.75" x14ac:dyDescent="0.45">
      <c r="A272" s="201" t="s">
        <v>128</v>
      </c>
      <c r="B272" s="76" t="s">
        <v>156</v>
      </c>
      <c r="C272" s="45" t="s">
        <v>675</v>
      </c>
      <c r="D272" s="142" t="s">
        <v>159</v>
      </c>
      <c r="E272" s="143" t="s">
        <v>676</v>
      </c>
      <c r="F272" s="78" t="s">
        <v>677</v>
      </c>
      <c r="G272" s="47" t="s">
        <v>307</v>
      </c>
      <c r="H272" s="50" t="s">
        <v>435</v>
      </c>
      <c r="I272" s="49">
        <v>4</v>
      </c>
      <c r="J272" s="39" t="s">
        <v>442</v>
      </c>
      <c r="K272" s="50" t="s">
        <v>21</v>
      </c>
      <c r="L272" s="50" t="s">
        <v>21</v>
      </c>
      <c r="M272" s="50" t="s">
        <v>25</v>
      </c>
      <c r="N272" s="42">
        <f t="shared" ref="N272:N274" si="124">K272*400+L272*100+M272</f>
        <v>1006</v>
      </c>
      <c r="O272" s="40">
        <v>330</v>
      </c>
      <c r="P272" s="42">
        <f t="shared" ref="P272:P274" si="125">N272*O272</f>
        <v>331980</v>
      </c>
      <c r="Q272" s="82">
        <f t="shared" ref="Q272:Q274" si="126">P272*0.01%</f>
        <v>33.198</v>
      </c>
      <c r="R272" s="82">
        <f t="shared" si="118"/>
        <v>29.8782</v>
      </c>
      <c r="S272" s="83">
        <f t="shared" ref="S272:S274" si="127">Q272-R272</f>
        <v>3.3198000000000008</v>
      </c>
      <c r="T272" s="101"/>
    </row>
    <row r="273" spans="1:20" s="103" customFormat="1" ht="21.75" x14ac:dyDescent="0.45">
      <c r="A273" s="202"/>
      <c r="B273" s="76"/>
      <c r="C273" s="45"/>
      <c r="D273" s="142"/>
      <c r="E273" s="143" t="s">
        <v>676</v>
      </c>
      <c r="F273" s="78"/>
      <c r="G273" s="47" t="s">
        <v>307</v>
      </c>
      <c r="H273" s="50" t="s">
        <v>427</v>
      </c>
      <c r="I273" s="49">
        <v>4</v>
      </c>
      <c r="J273" s="39" t="s">
        <v>442</v>
      </c>
      <c r="K273" s="50" t="s">
        <v>32</v>
      </c>
      <c r="L273" s="50" t="s">
        <v>22</v>
      </c>
      <c r="M273" s="50" t="s">
        <v>75</v>
      </c>
      <c r="N273" s="42">
        <f t="shared" si="124"/>
        <v>5557</v>
      </c>
      <c r="O273" s="40">
        <v>330</v>
      </c>
      <c r="P273" s="42">
        <f t="shared" si="125"/>
        <v>1833810</v>
      </c>
      <c r="Q273" s="82">
        <f t="shared" si="126"/>
        <v>183.381</v>
      </c>
      <c r="R273" s="82">
        <f t="shared" si="118"/>
        <v>165.0429</v>
      </c>
      <c r="S273" s="83">
        <f t="shared" si="127"/>
        <v>18.338099999999997</v>
      </c>
      <c r="T273" s="101"/>
    </row>
    <row r="274" spans="1:20" s="103" customFormat="1" ht="21" x14ac:dyDescent="0.45">
      <c r="A274" s="202"/>
      <c r="B274" s="76"/>
      <c r="C274" s="45"/>
      <c r="D274" s="142"/>
      <c r="E274" s="162"/>
      <c r="F274" s="78"/>
      <c r="G274" s="47" t="s">
        <v>307</v>
      </c>
      <c r="H274" s="50" t="s">
        <v>426</v>
      </c>
      <c r="I274" s="49">
        <v>4</v>
      </c>
      <c r="J274" s="39" t="s">
        <v>442</v>
      </c>
      <c r="K274" s="50" t="s">
        <v>25</v>
      </c>
      <c r="L274" s="50" t="s">
        <v>20</v>
      </c>
      <c r="M274" s="50" t="s">
        <v>69</v>
      </c>
      <c r="N274" s="42">
        <f t="shared" si="124"/>
        <v>2551</v>
      </c>
      <c r="O274" s="40">
        <v>330</v>
      </c>
      <c r="P274" s="42">
        <f t="shared" si="125"/>
        <v>841830</v>
      </c>
      <c r="Q274" s="82">
        <f t="shared" si="126"/>
        <v>84.183000000000007</v>
      </c>
      <c r="R274" s="82">
        <f t="shared" si="118"/>
        <v>75.764700000000005</v>
      </c>
      <c r="S274" s="83">
        <f t="shared" si="127"/>
        <v>8.4183000000000021</v>
      </c>
      <c r="T274" s="101"/>
    </row>
    <row r="275" spans="1:20" s="103" customFormat="1" ht="21" x14ac:dyDescent="0.45">
      <c r="A275" s="203"/>
      <c r="B275" s="76"/>
      <c r="C275" s="45"/>
      <c r="D275" s="142"/>
      <c r="E275" s="162"/>
      <c r="F275" s="78"/>
      <c r="G275" s="47"/>
      <c r="H275" s="50"/>
      <c r="I275" s="49"/>
      <c r="J275" s="39"/>
      <c r="K275" s="50"/>
      <c r="L275" s="50"/>
      <c r="M275" s="50"/>
      <c r="N275" s="42"/>
      <c r="O275" s="40"/>
      <c r="P275" s="42"/>
      <c r="Q275" s="82">
        <f>SUM(Q272:Q274)</f>
        <v>300.762</v>
      </c>
      <c r="R275" s="82">
        <f t="shared" si="118"/>
        <v>270.68580000000003</v>
      </c>
      <c r="S275" s="83">
        <f>SUM(S272:S274)</f>
        <v>30.0762</v>
      </c>
      <c r="T275" s="101"/>
    </row>
    <row r="276" spans="1:20" s="43" customFormat="1" ht="21" x14ac:dyDescent="0.45">
      <c r="A276" s="132" t="s">
        <v>129</v>
      </c>
      <c r="B276" s="76" t="s">
        <v>166</v>
      </c>
      <c r="C276" s="45" t="s">
        <v>253</v>
      </c>
      <c r="D276" s="45" t="s">
        <v>170</v>
      </c>
      <c r="E276" s="80" t="s">
        <v>520</v>
      </c>
      <c r="F276" s="78" t="s">
        <v>363</v>
      </c>
      <c r="G276" s="47" t="s">
        <v>307</v>
      </c>
      <c r="H276" s="50" t="s">
        <v>435</v>
      </c>
      <c r="I276" s="48" t="s">
        <v>52</v>
      </c>
      <c r="J276" s="49">
        <v>7</v>
      </c>
      <c r="K276" s="50" t="s">
        <v>22</v>
      </c>
      <c r="L276" s="50" t="s">
        <v>22</v>
      </c>
      <c r="M276" s="50" t="s">
        <v>29</v>
      </c>
      <c r="N276" s="42">
        <f>K276*400+L276*100+M276</f>
        <v>1510</v>
      </c>
      <c r="O276" s="40">
        <v>330</v>
      </c>
      <c r="P276" s="42">
        <f>N276*O276</f>
        <v>498300</v>
      </c>
      <c r="Q276" s="51">
        <f>P276*0.01%</f>
        <v>49.830000000000005</v>
      </c>
      <c r="R276" s="51">
        <f t="shared" ref="R276:R286" si="128">Q276*90%</f>
        <v>44.847000000000008</v>
      </c>
      <c r="S276" s="79">
        <f>Q276-R276</f>
        <v>4.982999999999997</v>
      </c>
      <c r="T276" s="39"/>
    </row>
    <row r="277" spans="1:20" s="43" customFormat="1" ht="21" x14ac:dyDescent="0.45">
      <c r="A277" s="201" t="s">
        <v>130</v>
      </c>
      <c r="B277" s="76" t="s">
        <v>156</v>
      </c>
      <c r="C277" s="45" t="s">
        <v>254</v>
      </c>
      <c r="D277" s="45" t="s">
        <v>159</v>
      </c>
      <c r="E277" s="80" t="s">
        <v>521</v>
      </c>
      <c r="F277" s="78" t="s">
        <v>339</v>
      </c>
      <c r="G277" s="47" t="s">
        <v>307</v>
      </c>
      <c r="H277" s="50" t="s">
        <v>411</v>
      </c>
      <c r="I277" s="48" t="s">
        <v>74</v>
      </c>
      <c r="J277" s="49">
        <v>7</v>
      </c>
      <c r="K277" s="50" t="s">
        <v>26</v>
      </c>
      <c r="L277" s="50" t="s">
        <v>21</v>
      </c>
      <c r="M277" s="50" t="s">
        <v>117</v>
      </c>
      <c r="N277" s="42">
        <f>K277*400+L277*100+M277</f>
        <v>3099</v>
      </c>
      <c r="O277" s="40">
        <v>330</v>
      </c>
      <c r="P277" s="42">
        <f>N277*O277</f>
        <v>1022670</v>
      </c>
      <c r="Q277" s="51">
        <f>P277*0.01%</f>
        <v>102.26700000000001</v>
      </c>
      <c r="R277" s="51">
        <f t="shared" si="128"/>
        <v>92.040300000000016</v>
      </c>
      <c r="S277" s="79">
        <f>Q277-R277</f>
        <v>10.226699999999994</v>
      </c>
      <c r="T277" s="39"/>
    </row>
    <row r="278" spans="1:20" s="43" customFormat="1" ht="21" x14ac:dyDescent="0.45">
      <c r="A278" s="202"/>
      <c r="B278" s="76"/>
      <c r="C278" s="45"/>
      <c r="D278" s="45"/>
      <c r="E278" s="77"/>
      <c r="F278" s="78"/>
      <c r="G278" s="47" t="s">
        <v>307</v>
      </c>
      <c r="H278" s="50" t="s">
        <v>411</v>
      </c>
      <c r="I278" s="48" t="s">
        <v>73</v>
      </c>
      <c r="J278" s="49">
        <v>7</v>
      </c>
      <c r="K278" s="50" t="s">
        <v>23</v>
      </c>
      <c r="L278" s="50" t="s">
        <v>21</v>
      </c>
      <c r="M278" s="50" t="s">
        <v>102</v>
      </c>
      <c r="N278" s="42">
        <f>K278*400+L278*100+M278</f>
        <v>1884</v>
      </c>
      <c r="O278" s="40">
        <v>330</v>
      </c>
      <c r="P278" s="42">
        <f>N278*O278</f>
        <v>621720</v>
      </c>
      <c r="Q278" s="51">
        <f>P278*0.01%</f>
        <v>62.172000000000004</v>
      </c>
      <c r="R278" s="51">
        <f t="shared" si="128"/>
        <v>55.954800000000006</v>
      </c>
      <c r="S278" s="79">
        <f>Q278-R278</f>
        <v>6.2171999999999983</v>
      </c>
      <c r="T278" s="39"/>
    </row>
    <row r="279" spans="1:20" s="43" customFormat="1" ht="21" x14ac:dyDescent="0.45">
      <c r="A279" s="203"/>
      <c r="B279" s="76"/>
      <c r="C279" s="45"/>
      <c r="D279" s="45"/>
      <c r="E279" s="77"/>
      <c r="F279" s="78"/>
      <c r="G279" s="47"/>
      <c r="H279" s="50"/>
      <c r="I279" s="48"/>
      <c r="J279" s="49"/>
      <c r="K279" s="50"/>
      <c r="L279" s="50"/>
      <c r="M279" s="50"/>
      <c r="N279" s="42"/>
      <c r="O279" s="40"/>
      <c r="P279" s="42">
        <f>SUM(P277:P278)</f>
        <v>1644390</v>
      </c>
      <c r="Q279" s="51">
        <f>SUM(Q277:Q278)</f>
        <v>164.43900000000002</v>
      </c>
      <c r="R279" s="51">
        <f t="shared" si="128"/>
        <v>147.99510000000004</v>
      </c>
      <c r="S279" s="79">
        <f>SUM(S277:S278)</f>
        <v>16.443899999999992</v>
      </c>
      <c r="T279" s="39"/>
    </row>
    <row r="280" spans="1:20" s="43" customFormat="1" ht="21" x14ac:dyDescent="0.45">
      <c r="A280" s="132" t="s">
        <v>131</v>
      </c>
      <c r="B280" s="76" t="s">
        <v>163</v>
      </c>
      <c r="C280" s="45" t="s">
        <v>255</v>
      </c>
      <c r="D280" s="45" t="s">
        <v>158</v>
      </c>
      <c r="E280" s="80" t="s">
        <v>522</v>
      </c>
      <c r="F280" s="78" t="s">
        <v>148</v>
      </c>
      <c r="G280" s="47" t="s">
        <v>307</v>
      </c>
      <c r="H280" s="50" t="s">
        <v>436</v>
      </c>
      <c r="I280" s="48" t="s">
        <v>32</v>
      </c>
      <c r="J280" s="49">
        <v>7</v>
      </c>
      <c r="K280" s="50" t="s">
        <v>32</v>
      </c>
      <c r="L280" s="50" t="s">
        <v>21</v>
      </c>
      <c r="M280" s="50" t="s">
        <v>82</v>
      </c>
      <c r="N280" s="42">
        <f t="shared" ref="N280:N285" si="129">K280*400+L280*100+M280</f>
        <v>5464</v>
      </c>
      <c r="O280" s="40">
        <v>330</v>
      </c>
      <c r="P280" s="42">
        <f t="shared" ref="P280:P285" si="130">N280*O280</f>
        <v>1803120</v>
      </c>
      <c r="Q280" s="51">
        <f t="shared" ref="Q280:Q285" si="131">P280*0.01%</f>
        <v>180.31200000000001</v>
      </c>
      <c r="R280" s="51">
        <f t="shared" si="128"/>
        <v>162.28080000000003</v>
      </c>
      <c r="S280" s="79">
        <f t="shared" ref="S280:S285" si="132">Q280-R280</f>
        <v>18.031199999999984</v>
      </c>
      <c r="T280" s="39"/>
    </row>
    <row r="281" spans="1:20" s="43" customFormat="1" ht="21" x14ac:dyDescent="0.45">
      <c r="A281" s="132" t="s">
        <v>132</v>
      </c>
      <c r="B281" s="76" t="s">
        <v>166</v>
      </c>
      <c r="C281" s="45" t="s">
        <v>256</v>
      </c>
      <c r="D281" s="45" t="s">
        <v>257</v>
      </c>
      <c r="E281" s="80" t="s">
        <v>523</v>
      </c>
      <c r="F281" s="78" t="s">
        <v>56</v>
      </c>
      <c r="G281" s="47" t="s">
        <v>307</v>
      </c>
      <c r="H281" s="50" t="s">
        <v>401</v>
      </c>
      <c r="I281" s="48" t="s">
        <v>33</v>
      </c>
      <c r="J281" s="49">
        <v>7</v>
      </c>
      <c r="K281" s="50" t="s">
        <v>440</v>
      </c>
      <c r="L281" s="50" t="s">
        <v>21</v>
      </c>
      <c r="M281" s="50" t="s">
        <v>58</v>
      </c>
      <c r="N281" s="42">
        <f t="shared" si="129"/>
        <v>239</v>
      </c>
      <c r="O281" s="40">
        <v>330</v>
      </c>
      <c r="P281" s="42">
        <f t="shared" si="130"/>
        <v>78870</v>
      </c>
      <c r="Q281" s="51">
        <f t="shared" si="131"/>
        <v>7.8870000000000005</v>
      </c>
      <c r="R281" s="51">
        <f t="shared" si="128"/>
        <v>7.0983000000000009</v>
      </c>
      <c r="S281" s="79">
        <f t="shared" si="132"/>
        <v>0.78869999999999951</v>
      </c>
      <c r="T281" s="39"/>
    </row>
    <row r="282" spans="1:20" s="43" customFormat="1" ht="21" x14ac:dyDescent="0.45">
      <c r="A282" s="201" t="s">
        <v>133</v>
      </c>
      <c r="B282" s="76" t="s">
        <v>156</v>
      </c>
      <c r="C282" s="45" t="s">
        <v>258</v>
      </c>
      <c r="D282" s="45" t="s">
        <v>159</v>
      </c>
      <c r="E282" s="80" t="s">
        <v>524</v>
      </c>
      <c r="F282" s="78" t="s">
        <v>28</v>
      </c>
      <c r="G282" s="47" t="s">
        <v>307</v>
      </c>
      <c r="H282" s="50" t="s">
        <v>414</v>
      </c>
      <c r="I282" s="48" t="s">
        <v>398</v>
      </c>
      <c r="J282" s="49">
        <v>7</v>
      </c>
      <c r="K282" s="50" t="s">
        <v>20</v>
      </c>
      <c r="L282" s="50" t="s">
        <v>22</v>
      </c>
      <c r="M282" s="50" t="s">
        <v>48</v>
      </c>
      <c r="N282" s="42">
        <f t="shared" si="129"/>
        <v>729</v>
      </c>
      <c r="O282" s="40">
        <v>330</v>
      </c>
      <c r="P282" s="42">
        <f t="shared" si="130"/>
        <v>240570</v>
      </c>
      <c r="Q282" s="51">
        <f t="shared" si="131"/>
        <v>24.057000000000002</v>
      </c>
      <c r="R282" s="51">
        <f t="shared" si="128"/>
        <v>21.651300000000003</v>
      </c>
      <c r="S282" s="79">
        <f t="shared" si="132"/>
        <v>2.4056999999999995</v>
      </c>
      <c r="T282" s="39"/>
    </row>
    <row r="283" spans="1:20" s="43" customFormat="1" ht="21" x14ac:dyDescent="0.45">
      <c r="A283" s="202"/>
      <c r="B283" s="76"/>
      <c r="C283" s="45"/>
      <c r="D283" s="45"/>
      <c r="E283" s="80"/>
      <c r="F283" s="78"/>
      <c r="G283" s="47" t="s">
        <v>307</v>
      </c>
      <c r="H283" s="50" t="s">
        <v>423</v>
      </c>
      <c r="I283" s="48">
        <v>137</v>
      </c>
      <c r="J283" s="49">
        <v>7</v>
      </c>
      <c r="K283" s="50" t="s">
        <v>20</v>
      </c>
      <c r="L283" s="50" t="s">
        <v>440</v>
      </c>
      <c r="M283" s="50" t="s">
        <v>40</v>
      </c>
      <c r="N283" s="42">
        <f t="shared" si="129"/>
        <v>421</v>
      </c>
      <c r="O283" s="40">
        <v>330</v>
      </c>
      <c r="P283" s="42">
        <f t="shared" si="130"/>
        <v>138930</v>
      </c>
      <c r="Q283" s="51">
        <f t="shared" si="131"/>
        <v>13.893000000000001</v>
      </c>
      <c r="R283" s="51">
        <f t="shared" ref="R283" si="133">Q283*90%</f>
        <v>12.5037</v>
      </c>
      <c r="S283" s="79">
        <f t="shared" si="132"/>
        <v>1.3893000000000004</v>
      </c>
      <c r="T283" s="39"/>
    </row>
    <row r="284" spans="1:20" s="43" customFormat="1" ht="21" x14ac:dyDescent="0.45">
      <c r="A284" s="202"/>
      <c r="B284" s="76"/>
      <c r="C284" s="45"/>
      <c r="D284" s="45"/>
      <c r="E284" s="77"/>
      <c r="F284" s="78"/>
      <c r="G284" s="47" t="s">
        <v>307</v>
      </c>
      <c r="H284" s="50" t="s">
        <v>423</v>
      </c>
      <c r="I284" s="48" t="s">
        <v>33</v>
      </c>
      <c r="J284" s="49">
        <v>7</v>
      </c>
      <c r="K284" s="50" t="s">
        <v>20</v>
      </c>
      <c r="L284" s="50" t="s">
        <v>440</v>
      </c>
      <c r="M284" s="50" t="s">
        <v>62</v>
      </c>
      <c r="N284" s="42">
        <f t="shared" si="129"/>
        <v>443</v>
      </c>
      <c r="O284" s="40">
        <v>330</v>
      </c>
      <c r="P284" s="42">
        <f t="shared" si="130"/>
        <v>146190</v>
      </c>
      <c r="Q284" s="51">
        <f t="shared" si="131"/>
        <v>14.619000000000002</v>
      </c>
      <c r="R284" s="51">
        <f t="shared" si="128"/>
        <v>13.157100000000002</v>
      </c>
      <c r="S284" s="79">
        <f t="shared" si="132"/>
        <v>1.4619</v>
      </c>
      <c r="T284" s="39"/>
    </row>
    <row r="285" spans="1:20" s="43" customFormat="1" ht="21" x14ac:dyDescent="0.45">
      <c r="A285" s="202"/>
      <c r="B285" s="76"/>
      <c r="C285" s="45"/>
      <c r="D285" s="45"/>
      <c r="E285" s="77"/>
      <c r="F285" s="78"/>
      <c r="G285" s="47" t="s">
        <v>307</v>
      </c>
      <c r="H285" s="50" t="s">
        <v>414</v>
      </c>
      <c r="I285" s="48" t="s">
        <v>391</v>
      </c>
      <c r="J285" s="49">
        <v>7</v>
      </c>
      <c r="K285" s="50" t="s">
        <v>22</v>
      </c>
      <c r="L285" s="50" t="s">
        <v>20</v>
      </c>
      <c r="M285" s="50" t="s">
        <v>73</v>
      </c>
      <c r="N285" s="42">
        <f t="shared" si="129"/>
        <v>1355</v>
      </c>
      <c r="O285" s="40">
        <v>330</v>
      </c>
      <c r="P285" s="42">
        <f t="shared" si="130"/>
        <v>447150</v>
      </c>
      <c r="Q285" s="51">
        <f t="shared" si="131"/>
        <v>44.715000000000003</v>
      </c>
      <c r="R285" s="51">
        <f t="shared" si="128"/>
        <v>40.243500000000004</v>
      </c>
      <c r="S285" s="79">
        <f t="shared" si="132"/>
        <v>4.4714999999999989</v>
      </c>
      <c r="T285" s="39"/>
    </row>
    <row r="286" spans="1:20" s="43" customFormat="1" ht="21" x14ac:dyDescent="0.45">
      <c r="A286" s="203"/>
      <c r="B286" s="76"/>
      <c r="C286" s="45"/>
      <c r="D286" s="45"/>
      <c r="E286" s="77"/>
      <c r="F286" s="78"/>
      <c r="G286" s="47"/>
      <c r="H286" s="50"/>
      <c r="I286" s="48"/>
      <c r="J286" s="49"/>
      <c r="K286" s="50"/>
      <c r="L286" s="50"/>
      <c r="M286" s="50"/>
      <c r="N286" s="42"/>
      <c r="O286" s="40"/>
      <c r="P286" s="42">
        <f>SUM(P282:P285)</f>
        <v>972840</v>
      </c>
      <c r="Q286" s="51">
        <f>SUM(Q282:Q285)</f>
        <v>97.284000000000006</v>
      </c>
      <c r="R286" s="51">
        <f t="shared" si="128"/>
        <v>87.555600000000013</v>
      </c>
      <c r="S286" s="79">
        <f>SUM(S282:S285)</f>
        <v>9.7283999999999988</v>
      </c>
      <c r="T286" s="39"/>
    </row>
    <row r="287" spans="1:20" s="43" customFormat="1" ht="21" x14ac:dyDescent="0.45">
      <c r="A287" s="132" t="s">
        <v>134</v>
      </c>
      <c r="B287" s="76" t="s">
        <v>156</v>
      </c>
      <c r="C287" s="45" t="s">
        <v>259</v>
      </c>
      <c r="D287" s="45" t="s">
        <v>158</v>
      </c>
      <c r="E287" s="80" t="s">
        <v>525</v>
      </c>
      <c r="F287" s="78" t="s">
        <v>148</v>
      </c>
      <c r="G287" s="47" t="s">
        <v>307</v>
      </c>
      <c r="H287" s="50" t="s">
        <v>414</v>
      </c>
      <c r="I287" s="48" t="s">
        <v>40</v>
      </c>
      <c r="J287" s="49">
        <v>7</v>
      </c>
      <c r="K287" s="50" t="s">
        <v>21</v>
      </c>
      <c r="L287" s="50" t="s">
        <v>21</v>
      </c>
      <c r="M287" s="50" t="s">
        <v>44</v>
      </c>
      <c r="N287" s="42">
        <f t="shared" ref="N287:N300" si="134">K287*400+L287*100+M287</f>
        <v>1025</v>
      </c>
      <c r="O287" s="40">
        <v>330</v>
      </c>
      <c r="P287" s="42">
        <f t="shared" ref="P287:P300" si="135">N287*O287</f>
        <v>338250</v>
      </c>
      <c r="Q287" s="51">
        <f t="shared" ref="Q287:Q300" si="136">P287*0.01%</f>
        <v>33.825000000000003</v>
      </c>
      <c r="R287" s="51">
        <f t="shared" ref="R287:R301" si="137">Q287*90%</f>
        <v>30.442500000000003</v>
      </c>
      <c r="S287" s="79">
        <f t="shared" ref="S287:S300" si="138">Q287-R287</f>
        <v>3.3825000000000003</v>
      </c>
      <c r="T287" s="39"/>
    </row>
    <row r="288" spans="1:20" s="43" customFormat="1" ht="21" x14ac:dyDescent="0.45">
      <c r="A288" s="132" t="s">
        <v>135</v>
      </c>
      <c r="B288" s="76" t="s">
        <v>156</v>
      </c>
      <c r="C288" s="45" t="s">
        <v>260</v>
      </c>
      <c r="D288" s="45" t="s">
        <v>158</v>
      </c>
      <c r="E288" s="80" t="s">
        <v>526</v>
      </c>
      <c r="F288" s="78" t="s">
        <v>41</v>
      </c>
      <c r="G288" s="47" t="s">
        <v>307</v>
      </c>
      <c r="H288" s="50" t="s">
        <v>414</v>
      </c>
      <c r="I288" s="48" t="s">
        <v>145</v>
      </c>
      <c r="J288" s="49">
        <v>7</v>
      </c>
      <c r="K288" s="50" t="s">
        <v>22</v>
      </c>
      <c r="L288" s="50" t="s">
        <v>21</v>
      </c>
      <c r="M288" s="50" t="s">
        <v>40</v>
      </c>
      <c r="N288" s="42">
        <f t="shared" si="134"/>
        <v>1421</v>
      </c>
      <c r="O288" s="40">
        <v>330</v>
      </c>
      <c r="P288" s="42">
        <f t="shared" si="135"/>
        <v>468930</v>
      </c>
      <c r="Q288" s="51">
        <f t="shared" si="136"/>
        <v>46.893000000000001</v>
      </c>
      <c r="R288" s="51">
        <f t="shared" si="137"/>
        <v>42.203700000000005</v>
      </c>
      <c r="S288" s="79">
        <f t="shared" si="138"/>
        <v>4.6892999999999958</v>
      </c>
      <c r="T288" s="39"/>
    </row>
    <row r="289" spans="1:20" s="12" customFormat="1" ht="24" x14ac:dyDescent="0.5">
      <c r="A289" s="201" t="s">
        <v>136</v>
      </c>
      <c r="B289" s="4" t="s">
        <v>156</v>
      </c>
      <c r="C289" s="5" t="s">
        <v>260</v>
      </c>
      <c r="D289" s="25" t="s">
        <v>159</v>
      </c>
      <c r="E289" s="26" t="s">
        <v>671</v>
      </c>
      <c r="F289" s="23" t="s">
        <v>398</v>
      </c>
      <c r="G289" s="6" t="s">
        <v>307</v>
      </c>
      <c r="H289" s="20" t="s">
        <v>411</v>
      </c>
      <c r="I289" s="8">
        <v>4</v>
      </c>
      <c r="J289" s="9" t="s">
        <v>442</v>
      </c>
      <c r="K289" s="20" t="s">
        <v>20</v>
      </c>
      <c r="L289" s="20" t="s">
        <v>20</v>
      </c>
      <c r="M289" s="20" t="s">
        <v>52</v>
      </c>
      <c r="N289" s="10">
        <f t="shared" si="134"/>
        <v>533</v>
      </c>
      <c r="O289" s="7">
        <v>330</v>
      </c>
      <c r="P289" s="10">
        <f t="shared" si="135"/>
        <v>175890</v>
      </c>
      <c r="Q289" s="18">
        <f t="shared" si="136"/>
        <v>17.589000000000002</v>
      </c>
      <c r="R289" s="18">
        <f t="shared" si="137"/>
        <v>15.830100000000002</v>
      </c>
      <c r="S289" s="19">
        <f t="shared" si="138"/>
        <v>1.7589000000000006</v>
      </c>
      <c r="T289" s="11"/>
    </row>
    <row r="290" spans="1:20" s="12" customFormat="1" x14ac:dyDescent="0.5">
      <c r="A290" s="202"/>
      <c r="B290" s="198" t="s">
        <v>672</v>
      </c>
      <c r="C290" s="207"/>
      <c r="D290" s="208"/>
      <c r="E290" s="161"/>
      <c r="F290" s="23"/>
      <c r="G290" s="6" t="s">
        <v>307</v>
      </c>
      <c r="H290" s="20" t="s">
        <v>411</v>
      </c>
      <c r="I290" s="8">
        <v>4</v>
      </c>
      <c r="J290" s="9" t="s">
        <v>442</v>
      </c>
      <c r="K290" s="20" t="s">
        <v>20</v>
      </c>
      <c r="L290" s="20" t="s">
        <v>440</v>
      </c>
      <c r="M290" s="20" t="s">
        <v>48</v>
      </c>
      <c r="N290" s="10">
        <f t="shared" si="134"/>
        <v>429</v>
      </c>
      <c r="O290" s="7">
        <v>330</v>
      </c>
      <c r="P290" s="10">
        <f t="shared" si="135"/>
        <v>141570</v>
      </c>
      <c r="Q290" s="18">
        <f t="shared" si="136"/>
        <v>14.157</v>
      </c>
      <c r="R290" s="18">
        <f t="shared" si="137"/>
        <v>12.741300000000001</v>
      </c>
      <c r="S290" s="19">
        <f t="shared" si="138"/>
        <v>1.4156999999999993</v>
      </c>
      <c r="T290" s="11"/>
    </row>
    <row r="291" spans="1:20" s="12" customFormat="1" x14ac:dyDescent="0.5">
      <c r="A291" s="202"/>
      <c r="B291" s="4"/>
      <c r="C291" s="5"/>
      <c r="D291" s="25"/>
      <c r="E291" s="161"/>
      <c r="F291" s="23"/>
      <c r="G291" s="6"/>
      <c r="H291" s="20"/>
      <c r="I291" s="8"/>
      <c r="J291" s="9"/>
      <c r="K291" s="20"/>
      <c r="L291" s="20"/>
      <c r="M291" s="20"/>
      <c r="N291" s="10"/>
      <c r="O291" s="7"/>
      <c r="P291" s="10"/>
      <c r="Q291" s="18">
        <f>SUM(Q289:Q290)</f>
        <v>31.746000000000002</v>
      </c>
      <c r="R291" s="18">
        <f t="shared" si="137"/>
        <v>28.571400000000004</v>
      </c>
      <c r="S291" s="19">
        <f>SUM(S289:S290)</f>
        <v>3.1745999999999999</v>
      </c>
      <c r="T291" s="11"/>
    </row>
    <row r="292" spans="1:20" s="43" customFormat="1" ht="21" x14ac:dyDescent="0.45">
      <c r="A292" s="132" t="s">
        <v>137</v>
      </c>
      <c r="B292" s="76" t="s">
        <v>163</v>
      </c>
      <c r="C292" s="45" t="s">
        <v>261</v>
      </c>
      <c r="D292" s="45" t="s">
        <v>159</v>
      </c>
      <c r="E292" s="80" t="s">
        <v>527</v>
      </c>
      <c r="F292" s="78" t="s">
        <v>359</v>
      </c>
      <c r="G292" s="47" t="s">
        <v>307</v>
      </c>
      <c r="H292" s="50" t="s">
        <v>422</v>
      </c>
      <c r="I292" s="48" t="s">
        <v>34</v>
      </c>
      <c r="J292" s="49">
        <v>7</v>
      </c>
      <c r="K292" s="50" t="s">
        <v>21</v>
      </c>
      <c r="L292" s="50" t="s">
        <v>440</v>
      </c>
      <c r="M292" s="50" t="s">
        <v>99</v>
      </c>
      <c r="N292" s="42">
        <f t="shared" si="134"/>
        <v>881</v>
      </c>
      <c r="O292" s="40">
        <v>330</v>
      </c>
      <c r="P292" s="42">
        <f t="shared" si="135"/>
        <v>290730</v>
      </c>
      <c r="Q292" s="51">
        <f t="shared" si="136"/>
        <v>29.073</v>
      </c>
      <c r="R292" s="51">
        <f t="shared" si="137"/>
        <v>26.165700000000001</v>
      </c>
      <c r="S292" s="79">
        <f t="shared" si="138"/>
        <v>2.9072999999999993</v>
      </c>
      <c r="T292" s="39"/>
    </row>
    <row r="293" spans="1:20" s="43" customFormat="1" ht="21" x14ac:dyDescent="0.45">
      <c r="A293" s="132" t="s">
        <v>138</v>
      </c>
      <c r="B293" s="76" t="s">
        <v>156</v>
      </c>
      <c r="C293" s="45" t="s">
        <v>262</v>
      </c>
      <c r="D293" s="45" t="s">
        <v>161</v>
      </c>
      <c r="E293" s="80" t="s">
        <v>528</v>
      </c>
      <c r="F293" s="78" t="s">
        <v>56</v>
      </c>
      <c r="G293" s="47" t="s">
        <v>307</v>
      </c>
      <c r="H293" s="50" t="s">
        <v>403</v>
      </c>
      <c r="I293" s="48" t="s">
        <v>23</v>
      </c>
      <c r="J293" s="49">
        <v>7</v>
      </c>
      <c r="K293" s="50" t="s">
        <v>57</v>
      </c>
      <c r="L293" s="50" t="s">
        <v>21</v>
      </c>
      <c r="M293" s="50" t="s">
        <v>101</v>
      </c>
      <c r="N293" s="42">
        <f t="shared" si="134"/>
        <v>15483</v>
      </c>
      <c r="O293" s="40">
        <v>330</v>
      </c>
      <c r="P293" s="42">
        <f t="shared" si="135"/>
        <v>5109390</v>
      </c>
      <c r="Q293" s="51">
        <f t="shared" si="136"/>
        <v>510.93900000000002</v>
      </c>
      <c r="R293" s="51">
        <f t="shared" si="137"/>
        <v>459.8451</v>
      </c>
      <c r="S293" s="79">
        <f t="shared" si="138"/>
        <v>51.093900000000019</v>
      </c>
      <c r="T293" s="39"/>
    </row>
    <row r="294" spans="1:20" s="43" customFormat="1" ht="21" x14ac:dyDescent="0.45">
      <c r="A294" s="201" t="s">
        <v>139</v>
      </c>
      <c r="B294" s="76" t="s">
        <v>156</v>
      </c>
      <c r="C294" s="45" t="s">
        <v>263</v>
      </c>
      <c r="D294" s="45" t="s">
        <v>159</v>
      </c>
      <c r="E294" s="80" t="s">
        <v>529</v>
      </c>
      <c r="F294" s="78" t="s">
        <v>364</v>
      </c>
      <c r="G294" s="47" t="s">
        <v>307</v>
      </c>
      <c r="H294" s="50" t="s">
        <v>437</v>
      </c>
      <c r="I294" s="48" t="s">
        <v>31</v>
      </c>
      <c r="J294" s="49">
        <v>7</v>
      </c>
      <c r="K294" s="50" t="s">
        <v>30</v>
      </c>
      <c r="L294" s="50" t="s">
        <v>22</v>
      </c>
      <c r="M294" s="50" t="s">
        <v>96</v>
      </c>
      <c r="N294" s="42">
        <f t="shared" si="134"/>
        <v>4778</v>
      </c>
      <c r="O294" s="40">
        <v>330</v>
      </c>
      <c r="P294" s="42">
        <f t="shared" si="135"/>
        <v>1576740</v>
      </c>
      <c r="Q294" s="51">
        <f t="shared" si="136"/>
        <v>157.67400000000001</v>
      </c>
      <c r="R294" s="51">
        <f t="shared" si="137"/>
        <v>141.9066</v>
      </c>
      <c r="S294" s="79">
        <f t="shared" si="138"/>
        <v>15.767400000000009</v>
      </c>
      <c r="T294" s="39"/>
    </row>
    <row r="295" spans="1:20" s="43" customFormat="1" ht="21" x14ac:dyDescent="0.45">
      <c r="A295" s="202"/>
      <c r="B295" s="76"/>
      <c r="C295" s="45"/>
      <c r="D295" s="45"/>
      <c r="E295" s="77"/>
      <c r="F295" s="78"/>
      <c r="G295" s="47" t="s">
        <v>307</v>
      </c>
      <c r="H295" s="50" t="s">
        <v>404</v>
      </c>
      <c r="I295" s="48" t="s">
        <v>146</v>
      </c>
      <c r="J295" s="49">
        <v>7</v>
      </c>
      <c r="K295" s="50" t="s">
        <v>27</v>
      </c>
      <c r="L295" s="50" t="s">
        <v>21</v>
      </c>
      <c r="M295" s="50" t="s">
        <v>39</v>
      </c>
      <c r="N295" s="42">
        <f t="shared" si="134"/>
        <v>3420</v>
      </c>
      <c r="O295" s="40">
        <v>330</v>
      </c>
      <c r="P295" s="42">
        <f t="shared" si="135"/>
        <v>1128600</v>
      </c>
      <c r="Q295" s="51">
        <f t="shared" si="136"/>
        <v>112.86</v>
      </c>
      <c r="R295" s="51">
        <f t="shared" si="137"/>
        <v>101.574</v>
      </c>
      <c r="S295" s="79">
        <f t="shared" si="138"/>
        <v>11.286000000000001</v>
      </c>
      <c r="T295" s="39"/>
    </row>
    <row r="296" spans="1:20" s="43" customFormat="1" ht="21" x14ac:dyDescent="0.45">
      <c r="A296" s="202"/>
      <c r="B296" s="76"/>
      <c r="C296" s="45"/>
      <c r="D296" s="45"/>
      <c r="E296" s="77"/>
      <c r="F296" s="78"/>
      <c r="G296" s="47" t="s">
        <v>307</v>
      </c>
      <c r="H296" s="50" t="s">
        <v>428</v>
      </c>
      <c r="I296" s="48" t="s">
        <v>29</v>
      </c>
      <c r="J296" s="49">
        <v>7</v>
      </c>
      <c r="K296" s="50" t="s">
        <v>21</v>
      </c>
      <c r="L296" s="50" t="s">
        <v>440</v>
      </c>
      <c r="M296" s="50" t="s">
        <v>90</v>
      </c>
      <c r="N296" s="42">
        <f t="shared" si="134"/>
        <v>872</v>
      </c>
      <c r="O296" s="40">
        <v>330</v>
      </c>
      <c r="P296" s="42">
        <f t="shared" si="135"/>
        <v>287760</v>
      </c>
      <c r="Q296" s="51">
        <f t="shared" si="136"/>
        <v>28.776</v>
      </c>
      <c r="R296" s="51">
        <f t="shared" si="137"/>
        <v>25.898399999999999</v>
      </c>
      <c r="S296" s="79">
        <f t="shared" si="138"/>
        <v>2.877600000000001</v>
      </c>
      <c r="T296" s="39"/>
    </row>
    <row r="297" spans="1:20" s="43" customFormat="1" ht="21" x14ac:dyDescent="0.45">
      <c r="A297" s="202"/>
      <c r="B297" s="76"/>
      <c r="C297" s="45"/>
      <c r="D297" s="45"/>
      <c r="E297" s="77"/>
      <c r="F297" s="78"/>
      <c r="G297" s="47" t="s">
        <v>307</v>
      </c>
      <c r="H297" s="50" t="s">
        <v>626</v>
      </c>
      <c r="I297" s="48">
        <v>137</v>
      </c>
      <c r="J297" s="49">
        <v>7</v>
      </c>
      <c r="K297" s="50" t="s">
        <v>23</v>
      </c>
      <c r="L297" s="50" t="s">
        <v>22</v>
      </c>
      <c r="M297" s="50" t="s">
        <v>20</v>
      </c>
      <c r="N297" s="42">
        <f t="shared" ref="N297" si="139">K297*400+L297*100+M297</f>
        <v>1901</v>
      </c>
      <c r="O297" s="40">
        <v>330</v>
      </c>
      <c r="P297" s="42">
        <f t="shared" ref="P297" si="140">N297*O297</f>
        <v>627330</v>
      </c>
      <c r="Q297" s="51">
        <f t="shared" ref="Q297" si="141">P297*0.01%</f>
        <v>62.733000000000004</v>
      </c>
      <c r="R297" s="51">
        <f t="shared" ref="R297" si="142">Q297*90%</f>
        <v>56.459700000000005</v>
      </c>
      <c r="S297" s="79">
        <f t="shared" ref="S297" si="143">Q297-R297</f>
        <v>6.273299999999999</v>
      </c>
      <c r="T297" s="39"/>
    </row>
    <row r="298" spans="1:20" s="43" customFormat="1" ht="21" x14ac:dyDescent="0.45">
      <c r="A298" s="202"/>
      <c r="B298" s="76"/>
      <c r="C298" s="45"/>
      <c r="D298" s="45"/>
      <c r="E298" s="77"/>
      <c r="F298" s="78"/>
      <c r="G298" s="47" t="s">
        <v>307</v>
      </c>
      <c r="H298" s="50" t="s">
        <v>411</v>
      </c>
      <c r="I298" s="48" t="s">
        <v>98</v>
      </c>
      <c r="J298" s="49">
        <v>7</v>
      </c>
      <c r="K298" s="50" t="s">
        <v>22</v>
      </c>
      <c r="L298" s="50" t="s">
        <v>440</v>
      </c>
      <c r="M298" s="50" t="s">
        <v>115</v>
      </c>
      <c r="N298" s="42">
        <f t="shared" si="134"/>
        <v>1297</v>
      </c>
      <c r="O298" s="40">
        <v>330</v>
      </c>
      <c r="P298" s="42">
        <f t="shared" si="135"/>
        <v>428010</v>
      </c>
      <c r="Q298" s="51">
        <f t="shared" si="136"/>
        <v>42.801000000000002</v>
      </c>
      <c r="R298" s="51">
        <f t="shared" si="137"/>
        <v>38.520900000000005</v>
      </c>
      <c r="S298" s="79">
        <f t="shared" si="138"/>
        <v>4.2800999999999974</v>
      </c>
      <c r="T298" s="39"/>
    </row>
    <row r="299" spans="1:20" s="43" customFormat="1" ht="21" x14ac:dyDescent="0.45">
      <c r="A299" s="202"/>
      <c r="B299" s="76"/>
      <c r="C299" s="45"/>
      <c r="D299" s="45"/>
      <c r="E299" s="77"/>
      <c r="F299" s="78"/>
      <c r="G299" s="47" t="s">
        <v>307</v>
      </c>
      <c r="H299" s="50" t="s">
        <v>401</v>
      </c>
      <c r="I299" s="48" t="s">
        <v>100</v>
      </c>
      <c r="J299" s="49">
        <v>7</v>
      </c>
      <c r="K299" s="50" t="s">
        <v>440</v>
      </c>
      <c r="L299" s="50" t="s">
        <v>440</v>
      </c>
      <c r="M299" s="50" t="s">
        <v>47</v>
      </c>
      <c r="N299" s="42">
        <f t="shared" si="134"/>
        <v>28</v>
      </c>
      <c r="O299" s="40">
        <v>330</v>
      </c>
      <c r="P299" s="42">
        <f t="shared" si="135"/>
        <v>9240</v>
      </c>
      <c r="Q299" s="51">
        <f t="shared" si="136"/>
        <v>0.92400000000000004</v>
      </c>
      <c r="R299" s="51">
        <f t="shared" si="137"/>
        <v>0.83160000000000001</v>
      </c>
      <c r="S299" s="79">
        <f t="shared" si="138"/>
        <v>9.2400000000000038E-2</v>
      </c>
      <c r="T299" s="39"/>
    </row>
    <row r="300" spans="1:20" s="43" customFormat="1" ht="21" x14ac:dyDescent="0.45">
      <c r="A300" s="202"/>
      <c r="B300" s="76"/>
      <c r="C300" s="45"/>
      <c r="D300" s="45"/>
      <c r="E300" s="77"/>
      <c r="F300" s="78"/>
      <c r="G300" s="47" t="s">
        <v>307</v>
      </c>
      <c r="H300" s="50" t="s">
        <v>401</v>
      </c>
      <c r="I300" s="48" t="s">
        <v>62</v>
      </c>
      <c r="J300" s="49">
        <v>7</v>
      </c>
      <c r="K300" s="50" t="s">
        <v>440</v>
      </c>
      <c r="L300" s="50" t="s">
        <v>22</v>
      </c>
      <c r="M300" s="50" t="s">
        <v>20</v>
      </c>
      <c r="N300" s="42">
        <f t="shared" si="134"/>
        <v>301</v>
      </c>
      <c r="O300" s="40">
        <v>330</v>
      </c>
      <c r="P300" s="42">
        <f t="shared" si="135"/>
        <v>99330</v>
      </c>
      <c r="Q300" s="51">
        <f t="shared" si="136"/>
        <v>9.9329999999999998</v>
      </c>
      <c r="R300" s="51">
        <f t="shared" si="137"/>
        <v>8.9397000000000002</v>
      </c>
      <c r="S300" s="79">
        <f t="shared" si="138"/>
        <v>0.99329999999999963</v>
      </c>
      <c r="T300" s="39"/>
    </row>
    <row r="301" spans="1:20" s="43" customFormat="1" ht="21" x14ac:dyDescent="0.45">
      <c r="A301" s="203"/>
      <c r="B301" s="76"/>
      <c r="C301" s="45"/>
      <c r="D301" s="45"/>
      <c r="E301" s="77"/>
      <c r="F301" s="78"/>
      <c r="G301" s="47"/>
      <c r="H301" s="50"/>
      <c r="I301" s="48"/>
      <c r="J301" s="49"/>
      <c r="K301" s="50"/>
      <c r="L301" s="50"/>
      <c r="M301" s="50"/>
      <c r="N301" s="42"/>
      <c r="O301" s="40"/>
      <c r="P301" s="42">
        <f>SUM(P294:P300)</f>
        <v>4157010</v>
      </c>
      <c r="Q301" s="51">
        <f>SUM(Q294:Q300)</f>
        <v>415.70099999999996</v>
      </c>
      <c r="R301" s="51">
        <f t="shared" si="137"/>
        <v>374.1309</v>
      </c>
      <c r="S301" s="79">
        <f>SUM(S294:S300)</f>
        <v>41.570100000000004</v>
      </c>
      <c r="T301" s="39"/>
    </row>
    <row r="302" spans="1:20" s="103" customFormat="1" ht="21.75" x14ac:dyDescent="0.45">
      <c r="A302" s="201" t="s">
        <v>140</v>
      </c>
      <c r="B302" s="76" t="s">
        <v>156</v>
      </c>
      <c r="C302" s="45" t="s">
        <v>681</v>
      </c>
      <c r="D302" s="142" t="s">
        <v>159</v>
      </c>
      <c r="E302" s="143" t="s">
        <v>682</v>
      </c>
      <c r="F302" s="78" t="s">
        <v>683</v>
      </c>
      <c r="G302" s="47" t="s">
        <v>307</v>
      </c>
      <c r="H302" s="50" t="s">
        <v>684</v>
      </c>
      <c r="I302" s="49">
        <v>4</v>
      </c>
      <c r="J302" s="39" t="s">
        <v>442</v>
      </c>
      <c r="K302" s="50" t="s">
        <v>30</v>
      </c>
      <c r="L302" s="50" t="s">
        <v>440</v>
      </c>
      <c r="M302" s="50" t="s">
        <v>106</v>
      </c>
      <c r="N302" s="42">
        <f>K302*400+L302*100+M302</f>
        <v>4488</v>
      </c>
      <c r="O302" s="40">
        <v>330</v>
      </c>
      <c r="P302" s="42">
        <f>N302*O302</f>
        <v>1481040</v>
      </c>
      <c r="Q302" s="82">
        <f>P302*0.01%</f>
        <v>148.10400000000001</v>
      </c>
      <c r="R302" s="82">
        <f>Q302*90%</f>
        <v>133.29360000000003</v>
      </c>
      <c r="S302" s="83">
        <f>Q302-R302</f>
        <v>14.810399999999987</v>
      </c>
      <c r="T302" s="101"/>
    </row>
    <row r="303" spans="1:20" s="103" customFormat="1" ht="21" x14ac:dyDescent="0.45">
      <c r="A303" s="202"/>
      <c r="B303" s="76"/>
      <c r="C303" s="45"/>
      <c r="D303" s="142"/>
      <c r="E303" s="162"/>
      <c r="F303" s="78"/>
      <c r="G303" s="47" t="s">
        <v>307</v>
      </c>
      <c r="H303" s="50" t="s">
        <v>684</v>
      </c>
      <c r="I303" s="49">
        <v>4</v>
      </c>
      <c r="J303" s="39" t="s">
        <v>442</v>
      </c>
      <c r="K303" s="50" t="s">
        <v>24</v>
      </c>
      <c r="L303" s="50" t="s">
        <v>20</v>
      </c>
      <c r="M303" s="50" t="s">
        <v>109</v>
      </c>
      <c r="N303" s="42">
        <f>K303*400+L303*100+M303</f>
        <v>2191</v>
      </c>
      <c r="O303" s="40">
        <v>330</v>
      </c>
      <c r="P303" s="42">
        <f>N303*O303</f>
        <v>723030</v>
      </c>
      <c r="Q303" s="82">
        <f>P303*0.01%</f>
        <v>72.302999999999997</v>
      </c>
      <c r="R303" s="82">
        <f>Q303*90%</f>
        <v>65.072699999999998</v>
      </c>
      <c r="S303" s="83">
        <f>Q303-R303</f>
        <v>7.2302999999999997</v>
      </c>
      <c r="T303" s="101"/>
    </row>
    <row r="304" spans="1:20" s="103" customFormat="1" ht="21" x14ac:dyDescent="0.45">
      <c r="A304" s="203"/>
      <c r="B304" s="76"/>
      <c r="C304" s="45"/>
      <c r="D304" s="142"/>
      <c r="E304" s="162"/>
      <c r="F304" s="78"/>
      <c r="G304" s="47"/>
      <c r="H304" s="50"/>
      <c r="I304" s="49"/>
      <c r="J304" s="39"/>
      <c r="K304" s="50"/>
      <c r="L304" s="50"/>
      <c r="M304" s="50"/>
      <c r="N304" s="42"/>
      <c r="O304" s="40"/>
      <c r="P304" s="42"/>
      <c r="Q304" s="82">
        <f>SUM(Q302:Q303)</f>
        <v>220.40700000000001</v>
      </c>
      <c r="R304" s="82">
        <f>Q304*90%</f>
        <v>198.36630000000002</v>
      </c>
      <c r="S304" s="83">
        <f>SUM(S302:S303)</f>
        <v>22.040699999999987</v>
      </c>
      <c r="T304" s="101"/>
    </row>
    <row r="305" spans="1:20" s="43" customFormat="1" ht="21" x14ac:dyDescent="0.45">
      <c r="A305" s="132" t="s">
        <v>141</v>
      </c>
      <c r="B305" s="76" t="s">
        <v>163</v>
      </c>
      <c r="C305" s="45" t="s">
        <v>264</v>
      </c>
      <c r="D305" s="45" t="s">
        <v>159</v>
      </c>
      <c r="E305" s="80" t="s">
        <v>530</v>
      </c>
      <c r="F305" s="78" t="s">
        <v>365</v>
      </c>
      <c r="G305" s="47" t="s">
        <v>307</v>
      </c>
      <c r="H305" s="50" t="s">
        <v>437</v>
      </c>
      <c r="I305" s="48" t="s">
        <v>51</v>
      </c>
      <c r="J305" s="49">
        <v>7</v>
      </c>
      <c r="K305" s="50" t="s">
        <v>26</v>
      </c>
      <c r="L305" s="50" t="s">
        <v>20</v>
      </c>
      <c r="M305" s="50" t="s">
        <v>70</v>
      </c>
      <c r="N305" s="42">
        <f t="shared" ref="N305:N314" si="144">K305*400+L305*100+M305</f>
        <v>2952</v>
      </c>
      <c r="O305" s="40">
        <v>330</v>
      </c>
      <c r="P305" s="42">
        <f t="shared" ref="P305:P314" si="145">N305*O305</f>
        <v>974160</v>
      </c>
      <c r="Q305" s="51">
        <f t="shared" ref="Q305:Q314" si="146">P305*0.01%</f>
        <v>97.416000000000011</v>
      </c>
      <c r="R305" s="51">
        <f t="shared" ref="R305:R315" si="147">Q305*90%</f>
        <v>87.674400000000006</v>
      </c>
      <c r="S305" s="79">
        <f t="shared" ref="S305:S314" si="148">Q305-R305</f>
        <v>9.7416000000000054</v>
      </c>
      <c r="T305" s="39"/>
    </row>
    <row r="306" spans="1:20" s="43" customFormat="1" ht="21" x14ac:dyDescent="0.45">
      <c r="A306" s="132" t="s">
        <v>142</v>
      </c>
      <c r="B306" s="76" t="s">
        <v>156</v>
      </c>
      <c r="C306" s="45" t="s">
        <v>265</v>
      </c>
      <c r="D306" s="45" t="s">
        <v>159</v>
      </c>
      <c r="E306" s="80" t="s">
        <v>531</v>
      </c>
      <c r="F306" s="78" t="s">
        <v>366</v>
      </c>
      <c r="G306" s="47" t="s">
        <v>307</v>
      </c>
      <c r="H306" s="50" t="s">
        <v>414</v>
      </c>
      <c r="I306" s="48" t="s">
        <v>59</v>
      </c>
      <c r="J306" s="49">
        <v>7</v>
      </c>
      <c r="K306" s="50" t="s">
        <v>21</v>
      </c>
      <c r="L306" s="50" t="s">
        <v>20</v>
      </c>
      <c r="M306" s="50" t="s">
        <v>20</v>
      </c>
      <c r="N306" s="42">
        <f t="shared" si="144"/>
        <v>901</v>
      </c>
      <c r="O306" s="40">
        <v>330</v>
      </c>
      <c r="P306" s="42">
        <f t="shared" si="145"/>
        <v>297330</v>
      </c>
      <c r="Q306" s="51">
        <f t="shared" si="146"/>
        <v>29.733000000000001</v>
      </c>
      <c r="R306" s="51">
        <f t="shared" si="147"/>
        <v>26.759700000000002</v>
      </c>
      <c r="S306" s="79">
        <f t="shared" si="148"/>
        <v>2.9732999999999983</v>
      </c>
      <c r="T306" s="39"/>
    </row>
    <row r="307" spans="1:20" s="43" customFormat="1" ht="21" x14ac:dyDescent="0.45">
      <c r="A307" s="201" t="s">
        <v>143</v>
      </c>
      <c r="B307" s="76" t="s">
        <v>156</v>
      </c>
      <c r="C307" s="45" t="s">
        <v>266</v>
      </c>
      <c r="D307" s="45" t="s">
        <v>159</v>
      </c>
      <c r="E307" s="80" t="s">
        <v>532</v>
      </c>
      <c r="F307" s="78" t="s">
        <v>334</v>
      </c>
      <c r="G307" s="47" t="s">
        <v>307</v>
      </c>
      <c r="H307" s="50" t="s">
        <v>414</v>
      </c>
      <c r="I307" s="48" t="s">
        <v>149</v>
      </c>
      <c r="J307" s="49">
        <v>7</v>
      </c>
      <c r="K307" s="50" t="s">
        <v>25</v>
      </c>
      <c r="L307" s="50" t="s">
        <v>20</v>
      </c>
      <c r="M307" s="50" t="s">
        <v>96</v>
      </c>
      <c r="N307" s="42">
        <f t="shared" si="144"/>
        <v>2578</v>
      </c>
      <c r="O307" s="40">
        <v>330</v>
      </c>
      <c r="P307" s="42">
        <f t="shared" si="145"/>
        <v>850740</v>
      </c>
      <c r="Q307" s="51">
        <f t="shared" si="146"/>
        <v>85.073999999999998</v>
      </c>
      <c r="R307" s="51">
        <f t="shared" si="147"/>
        <v>76.566599999999994</v>
      </c>
      <c r="S307" s="79">
        <f t="shared" si="148"/>
        <v>8.5074000000000041</v>
      </c>
      <c r="T307" s="39"/>
    </row>
    <row r="308" spans="1:20" s="43" customFormat="1" ht="21" x14ac:dyDescent="0.45">
      <c r="A308" s="202"/>
      <c r="B308" s="76"/>
      <c r="C308" s="45"/>
      <c r="D308" s="45"/>
      <c r="E308" s="80"/>
      <c r="F308" s="78" t="s">
        <v>334</v>
      </c>
      <c r="G308" s="47" t="s">
        <v>307</v>
      </c>
      <c r="H308" s="50" t="s">
        <v>417</v>
      </c>
      <c r="I308" s="48">
        <v>5</v>
      </c>
      <c r="J308" s="49">
        <v>7</v>
      </c>
      <c r="K308" s="50" t="s">
        <v>20</v>
      </c>
      <c r="L308" s="50" t="s">
        <v>440</v>
      </c>
      <c r="M308" s="50" t="s">
        <v>105</v>
      </c>
      <c r="N308" s="42">
        <f t="shared" ref="N308" si="149">K308*400+L308*100+M308</f>
        <v>487</v>
      </c>
      <c r="O308" s="40">
        <v>330</v>
      </c>
      <c r="P308" s="42">
        <f t="shared" ref="P308" si="150">N308*O308</f>
        <v>160710</v>
      </c>
      <c r="Q308" s="51">
        <f t="shared" ref="Q308:Q309" si="151">P308*0.01%</f>
        <v>16.071000000000002</v>
      </c>
      <c r="R308" s="51">
        <f t="shared" ref="R308:R309" si="152">Q308*90%</f>
        <v>14.463900000000002</v>
      </c>
      <c r="S308" s="79">
        <f t="shared" ref="S308:S309" si="153">Q308-R308</f>
        <v>1.6070999999999991</v>
      </c>
      <c r="T308" s="39"/>
    </row>
    <row r="309" spans="1:20" s="43" customFormat="1" ht="21" x14ac:dyDescent="0.45">
      <c r="A309" s="203"/>
      <c r="B309" s="76"/>
      <c r="C309" s="45"/>
      <c r="D309" s="45"/>
      <c r="E309" s="80"/>
      <c r="F309" s="78"/>
      <c r="G309" s="47"/>
      <c r="H309" s="50"/>
      <c r="I309" s="48"/>
      <c r="J309" s="49"/>
      <c r="K309" s="50"/>
      <c r="L309" s="50"/>
      <c r="M309" s="50"/>
      <c r="N309" s="42"/>
      <c r="O309" s="40"/>
      <c r="P309" s="42">
        <f>SUM(P307:P308)</f>
        <v>1011450</v>
      </c>
      <c r="Q309" s="51">
        <f t="shared" si="151"/>
        <v>101.14500000000001</v>
      </c>
      <c r="R309" s="51">
        <f t="shared" si="152"/>
        <v>91.030500000000018</v>
      </c>
      <c r="S309" s="79">
        <f t="shared" si="153"/>
        <v>10.114499999999992</v>
      </c>
      <c r="T309" s="39"/>
    </row>
    <row r="310" spans="1:20" s="43" customFormat="1" ht="21" x14ac:dyDescent="0.45">
      <c r="A310" s="132" t="s">
        <v>144</v>
      </c>
      <c r="B310" s="76" t="s">
        <v>166</v>
      </c>
      <c r="C310" s="45" t="s">
        <v>267</v>
      </c>
      <c r="D310" s="45" t="s">
        <v>159</v>
      </c>
      <c r="E310" s="80" t="s">
        <v>533</v>
      </c>
      <c r="F310" s="78" t="s">
        <v>151</v>
      </c>
      <c r="G310" s="47" t="s">
        <v>307</v>
      </c>
      <c r="H310" s="50" t="s">
        <v>436</v>
      </c>
      <c r="I310" s="48" t="s">
        <v>45</v>
      </c>
      <c r="J310" s="49">
        <v>7</v>
      </c>
      <c r="K310" s="50" t="s">
        <v>25</v>
      </c>
      <c r="L310" s="50" t="s">
        <v>440</v>
      </c>
      <c r="M310" s="50" t="s">
        <v>112</v>
      </c>
      <c r="N310" s="42">
        <f t="shared" si="144"/>
        <v>2494</v>
      </c>
      <c r="O310" s="40">
        <v>330</v>
      </c>
      <c r="P310" s="42">
        <f t="shared" si="145"/>
        <v>823020</v>
      </c>
      <c r="Q310" s="51">
        <f t="shared" si="146"/>
        <v>82.302000000000007</v>
      </c>
      <c r="R310" s="51">
        <f t="shared" si="147"/>
        <v>74.07180000000001</v>
      </c>
      <c r="S310" s="79">
        <f t="shared" si="148"/>
        <v>8.2301999999999964</v>
      </c>
      <c r="T310" s="39"/>
    </row>
    <row r="311" spans="1:20" s="43" customFormat="1" ht="21" x14ac:dyDescent="0.45">
      <c r="A311" s="201" t="s">
        <v>145</v>
      </c>
      <c r="B311" s="76" t="s">
        <v>166</v>
      </c>
      <c r="C311" s="45" t="s">
        <v>268</v>
      </c>
      <c r="D311" s="45" t="s">
        <v>158</v>
      </c>
      <c r="E311" s="80" t="s">
        <v>534</v>
      </c>
      <c r="F311" s="78" t="s">
        <v>367</v>
      </c>
      <c r="G311" s="47" t="s">
        <v>307</v>
      </c>
      <c r="H311" s="50" t="s">
        <v>435</v>
      </c>
      <c r="I311" s="48" t="s">
        <v>23</v>
      </c>
      <c r="J311" s="49">
        <v>7</v>
      </c>
      <c r="K311" s="50" t="s">
        <v>23</v>
      </c>
      <c r="L311" s="50" t="s">
        <v>22</v>
      </c>
      <c r="M311" s="50" t="s">
        <v>26</v>
      </c>
      <c r="N311" s="42">
        <f t="shared" si="144"/>
        <v>1907</v>
      </c>
      <c r="O311" s="40">
        <v>330</v>
      </c>
      <c r="P311" s="42">
        <f t="shared" si="145"/>
        <v>629310</v>
      </c>
      <c r="Q311" s="51">
        <f t="shared" si="146"/>
        <v>62.931000000000004</v>
      </c>
      <c r="R311" s="51">
        <f t="shared" si="147"/>
        <v>56.637900000000002</v>
      </c>
      <c r="S311" s="79">
        <f t="shared" si="148"/>
        <v>6.2931000000000026</v>
      </c>
      <c r="T311" s="39"/>
    </row>
    <row r="312" spans="1:20" s="43" customFormat="1" ht="21" x14ac:dyDescent="0.45">
      <c r="A312" s="202"/>
      <c r="B312" s="76"/>
      <c r="C312" s="45"/>
      <c r="D312" s="45"/>
      <c r="E312" s="80"/>
      <c r="F312" s="78"/>
      <c r="G312" s="47" t="s">
        <v>577</v>
      </c>
      <c r="H312" s="50" t="s">
        <v>99</v>
      </c>
      <c r="I312" s="48"/>
      <c r="J312" s="49">
        <v>7</v>
      </c>
      <c r="K312" s="50" t="s">
        <v>35</v>
      </c>
      <c r="L312" s="50" t="s">
        <v>440</v>
      </c>
      <c r="M312" s="50" t="s">
        <v>440</v>
      </c>
      <c r="N312" s="42">
        <f t="shared" si="144"/>
        <v>6400</v>
      </c>
      <c r="O312" s="40">
        <v>330</v>
      </c>
      <c r="P312" s="42">
        <f t="shared" si="145"/>
        <v>2112000</v>
      </c>
      <c r="Q312" s="51">
        <f t="shared" si="146"/>
        <v>211.20000000000002</v>
      </c>
      <c r="R312" s="51">
        <f t="shared" si="147"/>
        <v>190.08</v>
      </c>
      <c r="S312" s="79">
        <f t="shared" si="148"/>
        <v>21.120000000000005</v>
      </c>
      <c r="T312" s="39"/>
    </row>
    <row r="313" spans="1:20" s="43" customFormat="1" ht="21" x14ac:dyDescent="0.45">
      <c r="A313" s="202"/>
      <c r="B313" s="76"/>
      <c r="C313" s="45"/>
      <c r="D313" s="45"/>
      <c r="E313" s="80"/>
      <c r="F313" s="78"/>
      <c r="G313" s="47" t="s">
        <v>307</v>
      </c>
      <c r="H313" s="50" t="s">
        <v>424</v>
      </c>
      <c r="I313" s="48">
        <v>10</v>
      </c>
      <c r="J313" s="49">
        <v>7</v>
      </c>
      <c r="K313" s="50" t="s">
        <v>20</v>
      </c>
      <c r="L313" s="50" t="s">
        <v>440</v>
      </c>
      <c r="M313" s="50" t="s">
        <v>57</v>
      </c>
      <c r="N313" s="42">
        <f t="shared" ref="N313" si="154">K313*400+L313*100+M313</f>
        <v>438</v>
      </c>
      <c r="O313" s="40">
        <v>330</v>
      </c>
      <c r="P313" s="42">
        <f t="shared" ref="P313" si="155">N313*O313</f>
        <v>144540</v>
      </c>
      <c r="Q313" s="51">
        <f t="shared" ref="Q313" si="156">P313*0.01%</f>
        <v>14.454000000000001</v>
      </c>
      <c r="R313" s="51">
        <f t="shared" ref="R313" si="157">Q313*90%</f>
        <v>13.008600000000001</v>
      </c>
      <c r="S313" s="79">
        <f t="shared" ref="S313" si="158">Q313-R313</f>
        <v>1.4453999999999994</v>
      </c>
      <c r="T313" s="39"/>
    </row>
    <row r="314" spans="1:20" s="43" customFormat="1" ht="21" x14ac:dyDescent="0.45">
      <c r="A314" s="202"/>
      <c r="B314" s="76"/>
      <c r="C314" s="45"/>
      <c r="D314" s="45"/>
      <c r="E314" s="77"/>
      <c r="F314" s="78"/>
      <c r="G314" s="47" t="s">
        <v>307</v>
      </c>
      <c r="H314" s="50" t="s">
        <v>413</v>
      </c>
      <c r="I314" s="48" t="s">
        <v>92</v>
      </c>
      <c r="J314" s="49">
        <v>7</v>
      </c>
      <c r="K314" s="50" t="s">
        <v>440</v>
      </c>
      <c r="L314" s="50" t="s">
        <v>22</v>
      </c>
      <c r="M314" s="50" t="s">
        <v>34</v>
      </c>
      <c r="N314" s="42">
        <f t="shared" si="144"/>
        <v>315</v>
      </c>
      <c r="O314" s="40">
        <v>330</v>
      </c>
      <c r="P314" s="42">
        <f t="shared" si="145"/>
        <v>103950</v>
      </c>
      <c r="Q314" s="51">
        <f t="shared" si="146"/>
        <v>10.395000000000001</v>
      </c>
      <c r="R314" s="51">
        <f t="shared" si="147"/>
        <v>9.355500000000001</v>
      </c>
      <c r="S314" s="79">
        <f t="shared" si="148"/>
        <v>1.0395000000000003</v>
      </c>
      <c r="T314" s="39"/>
    </row>
    <row r="315" spans="1:20" s="43" customFormat="1" ht="21" x14ac:dyDescent="0.45">
      <c r="A315" s="203"/>
      <c r="B315" s="76"/>
      <c r="C315" s="45"/>
      <c r="D315" s="45"/>
      <c r="E315" s="77"/>
      <c r="F315" s="78"/>
      <c r="G315" s="47"/>
      <c r="H315" s="50"/>
      <c r="I315" s="48"/>
      <c r="J315" s="49"/>
      <c r="K315" s="50"/>
      <c r="L315" s="50"/>
      <c r="M315" s="50"/>
      <c r="N315" s="42"/>
      <c r="O315" s="40"/>
      <c r="P315" s="42">
        <f>SUM(P311:P314)</f>
        <v>2989800</v>
      </c>
      <c r="Q315" s="51">
        <f>SUM(Q311:Q314)</f>
        <v>298.98</v>
      </c>
      <c r="R315" s="51">
        <f t="shared" si="147"/>
        <v>269.08200000000005</v>
      </c>
      <c r="S315" s="79">
        <f>SUM(S311:S314)</f>
        <v>29.898000000000007</v>
      </c>
      <c r="T315" s="39"/>
    </row>
    <row r="316" spans="1:20" s="43" customFormat="1" ht="21" x14ac:dyDescent="0.45">
      <c r="A316" s="201" t="s">
        <v>146</v>
      </c>
      <c r="B316" s="76" t="s">
        <v>156</v>
      </c>
      <c r="C316" s="45" t="s">
        <v>268</v>
      </c>
      <c r="D316" s="45" t="s">
        <v>159</v>
      </c>
      <c r="E316" s="80" t="s">
        <v>535</v>
      </c>
      <c r="F316" s="78" t="s">
        <v>343</v>
      </c>
      <c r="G316" s="47" t="s">
        <v>307</v>
      </c>
      <c r="H316" s="50" t="s">
        <v>404</v>
      </c>
      <c r="I316" s="48" t="s">
        <v>35</v>
      </c>
      <c r="J316" s="49">
        <v>7</v>
      </c>
      <c r="K316" s="50" t="s">
        <v>440</v>
      </c>
      <c r="L316" s="50" t="s">
        <v>20</v>
      </c>
      <c r="M316" s="50" t="s">
        <v>75</v>
      </c>
      <c r="N316" s="42">
        <f>K316*400+L316*100+M316</f>
        <v>157</v>
      </c>
      <c r="O316" s="40">
        <v>330</v>
      </c>
      <c r="P316" s="42">
        <f>N316*O316</f>
        <v>51810</v>
      </c>
      <c r="Q316" s="51">
        <f>P316*0.01%</f>
        <v>5.181</v>
      </c>
      <c r="R316" s="51">
        <f t="shared" ref="R316:R321" si="159">Q316*90%</f>
        <v>4.6629000000000005</v>
      </c>
      <c r="S316" s="79">
        <f>Q316-R316</f>
        <v>0.51809999999999956</v>
      </c>
      <c r="T316" s="39"/>
    </row>
    <row r="317" spans="1:20" s="43" customFormat="1" ht="21" x14ac:dyDescent="0.45">
      <c r="A317" s="202"/>
      <c r="B317" s="76"/>
      <c r="C317" s="45"/>
      <c r="D317" s="45"/>
      <c r="E317" s="77"/>
      <c r="F317" s="78"/>
      <c r="G317" s="47" t="s">
        <v>307</v>
      </c>
      <c r="H317" s="50" t="s">
        <v>404</v>
      </c>
      <c r="I317" s="48" t="s">
        <v>34</v>
      </c>
      <c r="J317" s="49">
        <v>7</v>
      </c>
      <c r="K317" s="50" t="s">
        <v>23</v>
      </c>
      <c r="L317" s="50" t="s">
        <v>440</v>
      </c>
      <c r="M317" s="50" t="s">
        <v>21</v>
      </c>
      <c r="N317" s="42">
        <f>K317*400+L317*100+M317</f>
        <v>1602</v>
      </c>
      <c r="O317" s="40">
        <v>330</v>
      </c>
      <c r="P317" s="42">
        <f>N317*O317</f>
        <v>528660</v>
      </c>
      <c r="Q317" s="51">
        <f>P317*0.01%</f>
        <v>52.866</v>
      </c>
      <c r="R317" s="51">
        <f t="shared" si="159"/>
        <v>47.5794</v>
      </c>
      <c r="S317" s="79">
        <f>Q317-R317</f>
        <v>5.2866</v>
      </c>
      <c r="T317" s="39"/>
    </row>
    <row r="318" spans="1:20" s="43" customFormat="1" ht="21" x14ac:dyDescent="0.45">
      <c r="A318" s="203"/>
      <c r="B318" s="76"/>
      <c r="C318" s="45"/>
      <c r="D318" s="45"/>
      <c r="E318" s="77"/>
      <c r="F318" s="78"/>
      <c r="G318" s="47"/>
      <c r="H318" s="50"/>
      <c r="I318" s="48"/>
      <c r="J318" s="49"/>
      <c r="K318" s="50"/>
      <c r="L318" s="50"/>
      <c r="M318" s="50"/>
      <c r="N318" s="42"/>
      <c r="O318" s="40"/>
      <c r="P318" s="42">
        <f>SUM(P316:P317)</f>
        <v>580470</v>
      </c>
      <c r="Q318" s="51">
        <f>SUM(Q316:Q317)</f>
        <v>58.046999999999997</v>
      </c>
      <c r="R318" s="51">
        <f t="shared" si="159"/>
        <v>52.2423</v>
      </c>
      <c r="S318" s="79">
        <f>SUM(S316:S317)</f>
        <v>5.8046999999999995</v>
      </c>
      <c r="T318" s="39"/>
    </row>
    <row r="319" spans="1:20" s="43" customFormat="1" ht="21" x14ac:dyDescent="0.45">
      <c r="A319" s="201" t="s">
        <v>147</v>
      </c>
      <c r="B319" s="76" t="s">
        <v>166</v>
      </c>
      <c r="C319" s="45" t="s">
        <v>269</v>
      </c>
      <c r="D319" s="45" t="s">
        <v>158</v>
      </c>
      <c r="E319" s="80" t="s">
        <v>536</v>
      </c>
      <c r="F319" s="78" t="s">
        <v>368</v>
      </c>
      <c r="G319" s="47" t="s">
        <v>307</v>
      </c>
      <c r="H319" s="50" t="s">
        <v>404</v>
      </c>
      <c r="I319" s="48" t="s">
        <v>37</v>
      </c>
      <c r="J319" s="49">
        <v>7</v>
      </c>
      <c r="K319" s="50" t="s">
        <v>440</v>
      </c>
      <c r="L319" s="50" t="s">
        <v>20</v>
      </c>
      <c r="M319" s="50" t="s">
        <v>53</v>
      </c>
      <c r="N319" s="42">
        <f>K319*400+L319*100+M319</f>
        <v>134</v>
      </c>
      <c r="O319" s="40">
        <v>330</v>
      </c>
      <c r="P319" s="42">
        <f>N319*O319</f>
        <v>44220</v>
      </c>
      <c r="Q319" s="51">
        <f>P319*0.01%</f>
        <v>4.4220000000000006</v>
      </c>
      <c r="R319" s="51">
        <f t="shared" si="159"/>
        <v>3.9798000000000004</v>
      </c>
      <c r="S319" s="79">
        <f>Q319-R319</f>
        <v>0.44220000000000015</v>
      </c>
      <c r="T319" s="39"/>
    </row>
    <row r="320" spans="1:20" s="43" customFormat="1" ht="21" x14ac:dyDescent="0.45">
      <c r="A320" s="202"/>
      <c r="B320" s="76"/>
      <c r="C320" s="45"/>
      <c r="D320" s="45"/>
      <c r="E320" s="77"/>
      <c r="F320" s="78"/>
      <c r="G320" s="47" t="s">
        <v>307</v>
      </c>
      <c r="H320" s="50" t="s">
        <v>404</v>
      </c>
      <c r="I320" s="48" t="s">
        <v>36</v>
      </c>
      <c r="J320" s="49">
        <v>7</v>
      </c>
      <c r="K320" s="50" t="s">
        <v>23</v>
      </c>
      <c r="L320" s="50" t="s">
        <v>440</v>
      </c>
      <c r="M320" s="50" t="s">
        <v>102</v>
      </c>
      <c r="N320" s="42">
        <f>K320*400+L320*100+M320</f>
        <v>1684</v>
      </c>
      <c r="O320" s="40">
        <v>330</v>
      </c>
      <c r="P320" s="42">
        <f>N320*O320</f>
        <v>555720</v>
      </c>
      <c r="Q320" s="51">
        <f>P320*0.01%</f>
        <v>55.572000000000003</v>
      </c>
      <c r="R320" s="51">
        <f t="shared" si="159"/>
        <v>50.014800000000001</v>
      </c>
      <c r="S320" s="79">
        <f>Q320-R320</f>
        <v>5.5572000000000017</v>
      </c>
      <c r="T320" s="39"/>
    </row>
    <row r="321" spans="1:21" s="43" customFormat="1" ht="21" x14ac:dyDescent="0.45">
      <c r="A321" s="203"/>
      <c r="B321" s="76"/>
      <c r="C321" s="45"/>
      <c r="D321" s="45"/>
      <c r="E321" s="77"/>
      <c r="F321" s="78"/>
      <c r="G321" s="47"/>
      <c r="H321" s="50"/>
      <c r="I321" s="48"/>
      <c r="J321" s="49"/>
      <c r="K321" s="50"/>
      <c r="L321" s="50"/>
      <c r="M321" s="50"/>
      <c r="N321" s="42"/>
      <c r="O321" s="40"/>
      <c r="P321" s="42">
        <f>SUM(P319:P320)</f>
        <v>599940</v>
      </c>
      <c r="Q321" s="51">
        <f>SUM(Q319:Q320)</f>
        <v>59.994</v>
      </c>
      <c r="R321" s="51">
        <f t="shared" si="159"/>
        <v>53.994599999999998</v>
      </c>
      <c r="S321" s="79">
        <f>SUM(S319:S320)</f>
        <v>5.9994000000000014</v>
      </c>
      <c r="T321" s="39"/>
    </row>
    <row r="322" spans="1:21" s="43" customFormat="1" ht="21" x14ac:dyDescent="0.45">
      <c r="A322" s="132" t="s">
        <v>148</v>
      </c>
      <c r="B322" s="76" t="s">
        <v>156</v>
      </c>
      <c r="C322" s="45" t="s">
        <v>270</v>
      </c>
      <c r="D322" s="45" t="s">
        <v>271</v>
      </c>
      <c r="E322" s="80" t="s">
        <v>537</v>
      </c>
      <c r="F322" s="78" t="s">
        <v>369</v>
      </c>
      <c r="G322" s="47" t="s">
        <v>307</v>
      </c>
      <c r="H322" s="50" t="s">
        <v>401</v>
      </c>
      <c r="I322" s="48" t="s">
        <v>29</v>
      </c>
      <c r="J322" s="49">
        <v>7</v>
      </c>
      <c r="K322" s="50" t="s">
        <v>440</v>
      </c>
      <c r="L322" s="50" t="s">
        <v>22</v>
      </c>
      <c r="M322" s="50" t="s">
        <v>81</v>
      </c>
      <c r="N322" s="42">
        <f t="shared" ref="N322:N327" si="160">K322*400+L322*100+M322</f>
        <v>363</v>
      </c>
      <c r="O322" s="40">
        <v>330</v>
      </c>
      <c r="P322" s="42">
        <f t="shared" ref="P322:P327" si="161">N322*O322</f>
        <v>119790</v>
      </c>
      <c r="Q322" s="51">
        <f t="shared" ref="Q322:Q327" si="162">P322*0.01%</f>
        <v>11.979000000000001</v>
      </c>
      <c r="R322" s="51">
        <f t="shared" ref="R322:R328" si="163">Q322*90%</f>
        <v>10.7811</v>
      </c>
      <c r="S322" s="79">
        <f t="shared" ref="S322:S327" si="164">Q322-R322</f>
        <v>1.1979000000000006</v>
      </c>
      <c r="T322" s="39"/>
    </row>
    <row r="323" spans="1:21" s="43" customFormat="1" ht="21" x14ac:dyDescent="0.45">
      <c r="A323" s="132" t="s">
        <v>149</v>
      </c>
      <c r="B323" s="76" t="s">
        <v>156</v>
      </c>
      <c r="C323" s="45" t="s">
        <v>272</v>
      </c>
      <c r="D323" s="45" t="s">
        <v>159</v>
      </c>
      <c r="E323" s="80" t="s">
        <v>538</v>
      </c>
      <c r="F323" s="78" t="s">
        <v>370</v>
      </c>
      <c r="G323" s="47" t="s">
        <v>307</v>
      </c>
      <c r="H323" s="50" t="s">
        <v>413</v>
      </c>
      <c r="I323" s="48" t="s">
        <v>90</v>
      </c>
      <c r="J323" s="49">
        <v>7</v>
      </c>
      <c r="K323" s="50" t="s">
        <v>22</v>
      </c>
      <c r="L323" s="50" t="s">
        <v>440</v>
      </c>
      <c r="M323" s="50" t="s">
        <v>23</v>
      </c>
      <c r="N323" s="42">
        <f t="shared" si="160"/>
        <v>1204</v>
      </c>
      <c r="O323" s="40">
        <v>330</v>
      </c>
      <c r="P323" s="42">
        <f t="shared" si="161"/>
        <v>397320</v>
      </c>
      <c r="Q323" s="51">
        <f t="shared" si="162"/>
        <v>39.731999999999999</v>
      </c>
      <c r="R323" s="51">
        <f t="shared" si="163"/>
        <v>35.758800000000001</v>
      </c>
      <c r="S323" s="79">
        <f t="shared" si="164"/>
        <v>3.9731999999999985</v>
      </c>
      <c r="T323" s="39"/>
    </row>
    <row r="324" spans="1:21" s="43" customFormat="1" ht="21" x14ac:dyDescent="0.45">
      <c r="A324" s="201" t="s">
        <v>150</v>
      </c>
      <c r="B324" s="76" t="s">
        <v>156</v>
      </c>
      <c r="C324" s="45" t="s">
        <v>273</v>
      </c>
      <c r="D324" s="45" t="s">
        <v>159</v>
      </c>
      <c r="E324" s="80" t="s">
        <v>539</v>
      </c>
      <c r="F324" s="78" t="s">
        <v>362</v>
      </c>
      <c r="G324" s="47" t="s">
        <v>307</v>
      </c>
      <c r="H324" s="50" t="s">
        <v>401</v>
      </c>
      <c r="I324" s="48" t="s">
        <v>109</v>
      </c>
      <c r="J324" s="49">
        <v>7</v>
      </c>
      <c r="K324" s="50" t="s">
        <v>440</v>
      </c>
      <c r="L324" s="50" t="s">
        <v>20</v>
      </c>
      <c r="M324" s="50" t="s">
        <v>107</v>
      </c>
      <c r="N324" s="42">
        <f t="shared" si="160"/>
        <v>189</v>
      </c>
      <c r="O324" s="40">
        <v>330</v>
      </c>
      <c r="P324" s="42">
        <f t="shared" si="161"/>
        <v>62370</v>
      </c>
      <c r="Q324" s="51">
        <f t="shared" si="162"/>
        <v>6.2370000000000001</v>
      </c>
      <c r="R324" s="51">
        <f t="shared" si="163"/>
        <v>5.6133000000000006</v>
      </c>
      <c r="S324" s="79">
        <f t="shared" si="164"/>
        <v>0.62369999999999948</v>
      </c>
      <c r="T324" s="39"/>
    </row>
    <row r="325" spans="1:21" s="43" customFormat="1" ht="21" x14ac:dyDescent="0.45">
      <c r="A325" s="202"/>
      <c r="B325" s="76"/>
      <c r="C325" s="45"/>
      <c r="D325" s="45"/>
      <c r="E325" s="77"/>
      <c r="F325" s="78"/>
      <c r="G325" s="47" t="s">
        <v>307</v>
      </c>
      <c r="H325" s="50" t="s">
        <v>438</v>
      </c>
      <c r="I325" s="48" t="s">
        <v>21</v>
      </c>
      <c r="J325" s="49">
        <v>7</v>
      </c>
      <c r="K325" s="50" t="s">
        <v>45</v>
      </c>
      <c r="L325" s="50" t="s">
        <v>20</v>
      </c>
      <c r="M325" s="50" t="s">
        <v>111</v>
      </c>
      <c r="N325" s="42">
        <f t="shared" si="160"/>
        <v>10593</v>
      </c>
      <c r="O325" s="40">
        <v>330</v>
      </c>
      <c r="P325" s="42">
        <f t="shared" si="161"/>
        <v>3495690</v>
      </c>
      <c r="Q325" s="51">
        <f t="shared" si="162"/>
        <v>349.56900000000002</v>
      </c>
      <c r="R325" s="51">
        <f t="shared" si="163"/>
        <v>314.6121</v>
      </c>
      <c r="S325" s="79">
        <f t="shared" si="164"/>
        <v>34.956900000000019</v>
      </c>
      <c r="T325" s="39"/>
    </row>
    <row r="326" spans="1:21" s="43" customFormat="1" ht="21" x14ac:dyDescent="0.45">
      <c r="A326" s="202"/>
      <c r="B326" s="76"/>
      <c r="C326" s="45"/>
      <c r="D326" s="45"/>
      <c r="E326" s="77"/>
      <c r="F326" s="78"/>
      <c r="G326" s="47" t="s">
        <v>307</v>
      </c>
      <c r="H326" s="50" t="s">
        <v>401</v>
      </c>
      <c r="I326" s="48" t="s">
        <v>124</v>
      </c>
      <c r="J326" s="49">
        <v>7</v>
      </c>
      <c r="K326" s="50" t="s">
        <v>20</v>
      </c>
      <c r="L326" s="50" t="s">
        <v>21</v>
      </c>
      <c r="M326" s="50" t="s">
        <v>40</v>
      </c>
      <c r="N326" s="42">
        <f t="shared" si="160"/>
        <v>621</v>
      </c>
      <c r="O326" s="40">
        <v>330</v>
      </c>
      <c r="P326" s="42">
        <f t="shared" si="161"/>
        <v>204930</v>
      </c>
      <c r="Q326" s="51">
        <f t="shared" si="162"/>
        <v>20.493000000000002</v>
      </c>
      <c r="R326" s="51">
        <f t="shared" si="163"/>
        <v>18.443700000000003</v>
      </c>
      <c r="S326" s="79">
        <f t="shared" si="164"/>
        <v>2.0492999999999988</v>
      </c>
      <c r="T326" s="39"/>
    </row>
    <row r="327" spans="1:21" s="43" customFormat="1" ht="21" x14ac:dyDescent="0.45">
      <c r="A327" s="202"/>
      <c r="B327" s="76"/>
      <c r="C327" s="45"/>
      <c r="D327" s="45"/>
      <c r="E327" s="77"/>
      <c r="F327" s="78"/>
      <c r="G327" s="47" t="s">
        <v>307</v>
      </c>
      <c r="H327" s="50" t="s">
        <v>401</v>
      </c>
      <c r="I327" s="48" t="s">
        <v>106</v>
      </c>
      <c r="J327" s="49">
        <v>7</v>
      </c>
      <c r="K327" s="50" t="s">
        <v>440</v>
      </c>
      <c r="L327" s="50" t="s">
        <v>22</v>
      </c>
      <c r="M327" s="50" t="s">
        <v>23</v>
      </c>
      <c r="N327" s="42">
        <f t="shared" si="160"/>
        <v>304</v>
      </c>
      <c r="O327" s="40">
        <v>330</v>
      </c>
      <c r="P327" s="42">
        <f t="shared" si="161"/>
        <v>100320</v>
      </c>
      <c r="Q327" s="51">
        <f t="shared" si="162"/>
        <v>10.032</v>
      </c>
      <c r="R327" s="51">
        <f t="shared" si="163"/>
        <v>9.0288000000000004</v>
      </c>
      <c r="S327" s="79">
        <f t="shared" si="164"/>
        <v>1.0031999999999996</v>
      </c>
      <c r="T327" s="39"/>
    </row>
    <row r="328" spans="1:21" s="43" customFormat="1" ht="21" x14ac:dyDescent="0.45">
      <c r="A328" s="203"/>
      <c r="B328" s="76"/>
      <c r="C328" s="45"/>
      <c r="D328" s="45"/>
      <c r="E328" s="77"/>
      <c r="F328" s="78"/>
      <c r="G328" s="47"/>
      <c r="H328" s="50"/>
      <c r="I328" s="48"/>
      <c r="J328" s="49"/>
      <c r="K328" s="50"/>
      <c r="L328" s="50"/>
      <c r="M328" s="50"/>
      <c r="N328" s="42"/>
      <c r="O328" s="40"/>
      <c r="P328" s="42">
        <f>SUM(P324:P327)</f>
        <v>3863310</v>
      </c>
      <c r="Q328" s="51">
        <f>SUM(Q324:Q327)</f>
        <v>386.33100000000002</v>
      </c>
      <c r="R328" s="51">
        <f t="shared" si="163"/>
        <v>347.6979</v>
      </c>
      <c r="S328" s="79">
        <f>SUM(S324:S327)</f>
        <v>38.63310000000002</v>
      </c>
      <c r="T328" s="39"/>
    </row>
    <row r="329" spans="1:21" s="43" customFormat="1" ht="21" x14ac:dyDescent="0.45">
      <c r="A329" s="132" t="s">
        <v>151</v>
      </c>
      <c r="B329" s="76" t="s">
        <v>156</v>
      </c>
      <c r="C329" s="45" t="s">
        <v>274</v>
      </c>
      <c r="D329" s="45" t="s">
        <v>158</v>
      </c>
      <c r="E329" s="80" t="s">
        <v>540</v>
      </c>
      <c r="F329" s="78" t="s">
        <v>371</v>
      </c>
      <c r="G329" s="47" t="s">
        <v>307</v>
      </c>
      <c r="H329" s="50" t="s">
        <v>405</v>
      </c>
      <c r="I329" s="48" t="s">
        <v>96</v>
      </c>
      <c r="J329" s="49">
        <v>7</v>
      </c>
      <c r="K329" s="50" t="s">
        <v>30</v>
      </c>
      <c r="L329" s="50" t="s">
        <v>21</v>
      </c>
      <c r="M329" s="50" t="s">
        <v>117</v>
      </c>
      <c r="N329" s="42">
        <f t="shared" ref="N329:N338" si="165">K329*400+L329*100+M329</f>
        <v>4699</v>
      </c>
      <c r="O329" s="40">
        <v>330</v>
      </c>
      <c r="P329" s="42">
        <f t="shared" ref="P329:P338" si="166">N329*O329</f>
        <v>1550670</v>
      </c>
      <c r="Q329" s="51">
        <f t="shared" ref="Q329:Q338" si="167">P329*0.01%</f>
        <v>155.06700000000001</v>
      </c>
      <c r="R329" s="51">
        <f t="shared" ref="R329:R362" si="168">Q329*90%</f>
        <v>139.56030000000001</v>
      </c>
      <c r="S329" s="79">
        <f t="shared" ref="S329:S338" si="169">Q329-R329</f>
        <v>15.506699999999995</v>
      </c>
      <c r="T329" s="39"/>
    </row>
    <row r="330" spans="1:21" s="12" customFormat="1" x14ac:dyDescent="0.5">
      <c r="A330" s="209" t="s">
        <v>152</v>
      </c>
      <c r="B330" s="173" t="s">
        <v>156</v>
      </c>
      <c r="C330" s="5" t="s">
        <v>274</v>
      </c>
      <c r="D330" s="25" t="s">
        <v>158</v>
      </c>
      <c r="E330" s="174" t="s">
        <v>709</v>
      </c>
      <c r="F330" s="172" t="s">
        <v>367</v>
      </c>
      <c r="G330" s="6" t="s">
        <v>307</v>
      </c>
      <c r="H330" s="20" t="s">
        <v>411</v>
      </c>
      <c r="I330" s="8">
        <v>4</v>
      </c>
      <c r="J330" s="9" t="s">
        <v>442</v>
      </c>
      <c r="K330" s="20" t="s">
        <v>20</v>
      </c>
      <c r="L330" s="20" t="s">
        <v>22</v>
      </c>
      <c r="M330" s="20" t="s">
        <v>52</v>
      </c>
      <c r="N330" s="10">
        <f>K330*400+L330*100+M330</f>
        <v>733</v>
      </c>
      <c r="O330" s="7">
        <v>330</v>
      </c>
      <c r="P330" s="10">
        <f>N330*O330</f>
        <v>241890</v>
      </c>
      <c r="Q330" s="18">
        <f>P330*0.01%</f>
        <v>24.189</v>
      </c>
      <c r="R330" s="18">
        <f t="shared" si="168"/>
        <v>21.770099999999999</v>
      </c>
      <c r="S330" s="19">
        <f>Q330-R330</f>
        <v>2.4189000000000007</v>
      </c>
      <c r="T330" s="11"/>
    </row>
    <row r="331" spans="1:21" s="12" customFormat="1" x14ac:dyDescent="0.5">
      <c r="A331" s="210"/>
      <c r="B331" s="173"/>
      <c r="C331" s="5"/>
      <c r="D331" s="5"/>
      <c r="E331" s="174"/>
      <c r="F331" s="172" t="s">
        <v>367</v>
      </c>
      <c r="G331" s="6" t="s">
        <v>577</v>
      </c>
      <c r="H331" s="20" t="s">
        <v>22</v>
      </c>
      <c r="I331" s="175"/>
      <c r="J331" s="8">
        <v>7</v>
      </c>
      <c r="K331" s="20" t="s">
        <v>31</v>
      </c>
      <c r="L331" s="20" t="s">
        <v>440</v>
      </c>
      <c r="M331" s="20" t="s">
        <v>440</v>
      </c>
      <c r="N331" s="10">
        <f>K331*400+L331*100+M331</f>
        <v>4800</v>
      </c>
      <c r="O331" s="7">
        <v>330</v>
      </c>
      <c r="P331" s="10">
        <f>N331*O331</f>
        <v>1584000</v>
      </c>
      <c r="Q331" s="176">
        <f>P331*0.01%</f>
        <v>158.4</v>
      </c>
      <c r="R331" s="176">
        <f t="shared" si="168"/>
        <v>142.56</v>
      </c>
      <c r="S331" s="177">
        <f>Q331-R331</f>
        <v>15.840000000000003</v>
      </c>
      <c r="T331" s="11"/>
      <c r="U331" s="11"/>
    </row>
    <row r="332" spans="1:21" s="12" customFormat="1" x14ac:dyDescent="0.5">
      <c r="A332" s="210"/>
      <c r="B332" s="173"/>
      <c r="C332" s="5"/>
      <c r="D332" s="5"/>
      <c r="E332" s="174"/>
      <c r="F332" s="172"/>
      <c r="G332" s="6" t="s">
        <v>577</v>
      </c>
      <c r="H332" s="20" t="s">
        <v>99</v>
      </c>
      <c r="I332" s="175"/>
      <c r="J332" s="8">
        <v>7</v>
      </c>
      <c r="K332" s="20" t="s">
        <v>35</v>
      </c>
      <c r="L332" s="20" t="s">
        <v>440</v>
      </c>
      <c r="M332" s="20" t="s">
        <v>440</v>
      </c>
      <c r="N332" s="10">
        <f>K332*400+L332*100+M332</f>
        <v>6400</v>
      </c>
      <c r="O332" s="7">
        <v>330</v>
      </c>
      <c r="P332" s="10">
        <f>N332*O332</f>
        <v>2112000</v>
      </c>
      <c r="Q332" s="176">
        <f>P332*0.01%</f>
        <v>211.20000000000002</v>
      </c>
      <c r="R332" s="176">
        <f t="shared" si="168"/>
        <v>190.08</v>
      </c>
      <c r="S332" s="177">
        <f>Q332-R332</f>
        <v>21.120000000000005</v>
      </c>
      <c r="T332" s="11"/>
      <c r="U332" s="11"/>
    </row>
    <row r="333" spans="1:21" s="12" customFormat="1" x14ac:dyDescent="0.5">
      <c r="A333" s="211"/>
      <c r="B333" s="173"/>
      <c r="C333" s="5"/>
      <c r="D333" s="5"/>
      <c r="E333" s="174"/>
      <c r="F333" s="172"/>
      <c r="G333" s="6"/>
      <c r="H333" s="20"/>
      <c r="I333" s="175"/>
      <c r="J333" s="8"/>
      <c r="K333" s="20"/>
      <c r="L333" s="20"/>
      <c r="M333" s="20"/>
      <c r="N333" s="10"/>
      <c r="O333" s="7"/>
      <c r="P333" s="10"/>
      <c r="Q333" s="176">
        <f>SUM(Q330:Q332)</f>
        <v>393.78899999999999</v>
      </c>
      <c r="R333" s="176">
        <f t="shared" si="168"/>
        <v>354.4101</v>
      </c>
      <c r="S333" s="177">
        <f>SUM(S330:S332)</f>
        <v>39.378900000000009</v>
      </c>
      <c r="T333" s="11"/>
      <c r="U333" s="178"/>
    </row>
    <row r="334" spans="1:21" s="43" customFormat="1" ht="21" x14ac:dyDescent="0.45">
      <c r="A334" s="201" t="s">
        <v>153</v>
      </c>
      <c r="B334" s="76" t="s">
        <v>166</v>
      </c>
      <c r="C334" s="45" t="s">
        <v>275</v>
      </c>
      <c r="D334" s="45" t="s">
        <v>222</v>
      </c>
      <c r="E334" s="80" t="s">
        <v>541</v>
      </c>
      <c r="F334" s="78" t="s">
        <v>345</v>
      </c>
      <c r="G334" s="47" t="s">
        <v>307</v>
      </c>
      <c r="H334" s="50" t="s">
        <v>414</v>
      </c>
      <c r="I334" s="48" t="s">
        <v>96</v>
      </c>
      <c r="J334" s="49">
        <v>7</v>
      </c>
      <c r="K334" s="50" t="s">
        <v>22</v>
      </c>
      <c r="L334" s="50" t="s">
        <v>21</v>
      </c>
      <c r="M334" s="50" t="s">
        <v>80</v>
      </c>
      <c r="N334" s="42">
        <f t="shared" si="165"/>
        <v>1462</v>
      </c>
      <c r="O334" s="40">
        <v>330</v>
      </c>
      <c r="P334" s="42">
        <f t="shared" si="166"/>
        <v>482460</v>
      </c>
      <c r="Q334" s="51">
        <f t="shared" si="167"/>
        <v>48.246000000000002</v>
      </c>
      <c r="R334" s="51">
        <f t="shared" si="168"/>
        <v>43.421400000000006</v>
      </c>
      <c r="S334" s="79">
        <f t="shared" si="169"/>
        <v>4.8245999999999967</v>
      </c>
      <c r="T334" s="39"/>
    </row>
    <row r="335" spans="1:21" s="43" customFormat="1" ht="21" x14ac:dyDescent="0.45">
      <c r="A335" s="202"/>
      <c r="B335" s="76"/>
      <c r="C335" s="45"/>
      <c r="D335" s="45"/>
      <c r="E335" s="80"/>
      <c r="F335" s="78"/>
      <c r="G335" s="47" t="s">
        <v>307</v>
      </c>
      <c r="H335" s="50" t="s">
        <v>629</v>
      </c>
      <c r="I335" s="48">
        <v>63</v>
      </c>
      <c r="J335" s="49">
        <v>7</v>
      </c>
      <c r="K335" s="50" t="s">
        <v>21</v>
      </c>
      <c r="L335" s="50" t="s">
        <v>440</v>
      </c>
      <c r="M335" s="50" t="s">
        <v>102</v>
      </c>
      <c r="N335" s="42">
        <f t="shared" si="165"/>
        <v>884</v>
      </c>
      <c r="O335" s="40">
        <v>330</v>
      </c>
      <c r="P335" s="42">
        <f t="shared" si="166"/>
        <v>291720</v>
      </c>
      <c r="Q335" s="51">
        <f t="shared" si="167"/>
        <v>29.172000000000001</v>
      </c>
      <c r="R335" s="51">
        <f t="shared" ref="R335:R336" si="170">Q335*90%</f>
        <v>26.254799999999999</v>
      </c>
      <c r="S335" s="79">
        <f t="shared" si="169"/>
        <v>2.9172000000000011</v>
      </c>
      <c r="T335" s="39"/>
    </row>
    <row r="336" spans="1:21" s="43" customFormat="1" ht="21" x14ac:dyDescent="0.45">
      <c r="A336" s="202"/>
      <c r="B336" s="76"/>
      <c r="C336" s="45"/>
      <c r="D336" s="45"/>
      <c r="E336" s="80"/>
      <c r="F336" s="78"/>
      <c r="G336" s="47" t="s">
        <v>307</v>
      </c>
      <c r="H336" s="50" t="s">
        <v>630</v>
      </c>
      <c r="I336" s="48">
        <v>119</v>
      </c>
      <c r="J336" s="49">
        <v>7</v>
      </c>
      <c r="K336" s="50" t="s">
        <v>440</v>
      </c>
      <c r="L336" s="50" t="s">
        <v>20</v>
      </c>
      <c r="M336" s="50" t="s">
        <v>86</v>
      </c>
      <c r="N336" s="42">
        <f t="shared" si="165"/>
        <v>168</v>
      </c>
      <c r="O336" s="40">
        <v>330</v>
      </c>
      <c r="P336" s="42">
        <f t="shared" si="166"/>
        <v>55440</v>
      </c>
      <c r="Q336" s="51">
        <f t="shared" si="167"/>
        <v>5.5440000000000005</v>
      </c>
      <c r="R336" s="51">
        <f t="shared" si="170"/>
        <v>4.9896000000000003</v>
      </c>
      <c r="S336" s="79">
        <f t="shared" si="169"/>
        <v>0.55440000000000023</v>
      </c>
      <c r="T336" s="39"/>
    </row>
    <row r="337" spans="1:20" s="43" customFormat="1" ht="21" x14ac:dyDescent="0.45">
      <c r="A337" s="202"/>
      <c r="B337" s="76"/>
      <c r="C337" s="45"/>
      <c r="D337" s="45"/>
      <c r="E337" s="77"/>
      <c r="F337" s="78"/>
      <c r="G337" s="47" t="s">
        <v>307</v>
      </c>
      <c r="H337" s="50" t="s">
        <v>413</v>
      </c>
      <c r="I337" s="48" t="s">
        <v>94</v>
      </c>
      <c r="J337" s="49">
        <v>7</v>
      </c>
      <c r="K337" s="50" t="s">
        <v>20</v>
      </c>
      <c r="L337" s="50" t="s">
        <v>440</v>
      </c>
      <c r="M337" s="50" t="s">
        <v>88</v>
      </c>
      <c r="N337" s="42">
        <f t="shared" si="165"/>
        <v>470</v>
      </c>
      <c r="O337" s="40">
        <v>330</v>
      </c>
      <c r="P337" s="42">
        <f t="shared" si="166"/>
        <v>155100</v>
      </c>
      <c r="Q337" s="51">
        <f t="shared" si="167"/>
        <v>15.510000000000002</v>
      </c>
      <c r="R337" s="51">
        <f t="shared" si="168"/>
        <v>13.959000000000001</v>
      </c>
      <c r="S337" s="79">
        <f t="shared" si="169"/>
        <v>1.5510000000000002</v>
      </c>
      <c r="T337" s="39"/>
    </row>
    <row r="338" spans="1:20" s="43" customFormat="1" ht="21" x14ac:dyDescent="0.45">
      <c r="A338" s="202"/>
      <c r="B338" s="76"/>
      <c r="C338" s="45"/>
      <c r="D338" s="45"/>
      <c r="E338" s="77"/>
      <c r="F338" s="78"/>
      <c r="G338" s="47" t="s">
        <v>307</v>
      </c>
      <c r="H338" s="50" t="s">
        <v>413</v>
      </c>
      <c r="I338" s="48" t="s">
        <v>83</v>
      </c>
      <c r="J338" s="49">
        <v>7</v>
      </c>
      <c r="K338" s="50" t="s">
        <v>440</v>
      </c>
      <c r="L338" s="50" t="s">
        <v>21</v>
      </c>
      <c r="M338" s="50" t="s">
        <v>64</v>
      </c>
      <c r="N338" s="42">
        <f t="shared" si="165"/>
        <v>246</v>
      </c>
      <c r="O338" s="40">
        <v>330</v>
      </c>
      <c r="P338" s="42">
        <f t="shared" si="166"/>
        <v>81180</v>
      </c>
      <c r="Q338" s="51">
        <f t="shared" si="167"/>
        <v>8.1180000000000003</v>
      </c>
      <c r="R338" s="51">
        <f t="shared" si="168"/>
        <v>7.3062000000000005</v>
      </c>
      <c r="S338" s="79">
        <f t="shared" si="169"/>
        <v>0.81179999999999986</v>
      </c>
      <c r="T338" s="39"/>
    </row>
    <row r="339" spans="1:20" s="43" customFormat="1" ht="21" x14ac:dyDescent="0.45">
      <c r="A339" s="203"/>
      <c r="B339" s="76"/>
      <c r="C339" s="45"/>
      <c r="D339" s="45"/>
      <c r="E339" s="77"/>
      <c r="F339" s="78"/>
      <c r="G339" s="47"/>
      <c r="H339" s="50"/>
      <c r="I339" s="48"/>
      <c r="J339" s="49"/>
      <c r="K339" s="50"/>
      <c r="L339" s="50"/>
      <c r="M339" s="50"/>
      <c r="N339" s="42"/>
      <c r="O339" s="40"/>
      <c r="P339" s="42">
        <f>SUM(P334:P338)</f>
        <v>1065900</v>
      </c>
      <c r="Q339" s="51">
        <f>SUM(Q334:Q338)</f>
        <v>106.59</v>
      </c>
      <c r="R339" s="51">
        <f t="shared" si="168"/>
        <v>95.931000000000012</v>
      </c>
      <c r="S339" s="79">
        <f>SUM(S334:S338)</f>
        <v>10.658999999999999</v>
      </c>
      <c r="T339" s="39"/>
    </row>
    <row r="340" spans="1:20" s="43" customFormat="1" ht="21" x14ac:dyDescent="0.45">
      <c r="A340" s="201" t="s">
        <v>154</v>
      </c>
      <c r="B340" s="76" t="s">
        <v>166</v>
      </c>
      <c r="C340" s="45" t="s">
        <v>276</v>
      </c>
      <c r="D340" s="45" t="s">
        <v>159</v>
      </c>
      <c r="E340" s="80" t="s">
        <v>542</v>
      </c>
      <c r="F340" s="78" t="s">
        <v>309</v>
      </c>
      <c r="G340" s="47" t="s">
        <v>307</v>
      </c>
      <c r="H340" s="50" t="s">
        <v>414</v>
      </c>
      <c r="I340" s="48" t="s">
        <v>50</v>
      </c>
      <c r="J340" s="49">
        <v>7</v>
      </c>
      <c r="K340" s="50" t="s">
        <v>20</v>
      </c>
      <c r="L340" s="50" t="s">
        <v>22</v>
      </c>
      <c r="M340" s="50" t="s">
        <v>51</v>
      </c>
      <c r="N340" s="42">
        <f>K340*400+L340*100+M340</f>
        <v>732</v>
      </c>
      <c r="O340" s="40">
        <v>330</v>
      </c>
      <c r="P340" s="42">
        <f>N340*O340</f>
        <v>241560</v>
      </c>
      <c r="Q340" s="51">
        <f>P340*0.01%</f>
        <v>24.156000000000002</v>
      </c>
      <c r="R340" s="51">
        <f t="shared" si="168"/>
        <v>21.740400000000001</v>
      </c>
      <c r="S340" s="79">
        <f>Q340-R340</f>
        <v>2.4156000000000013</v>
      </c>
      <c r="T340" s="39"/>
    </row>
    <row r="341" spans="1:20" s="43" customFormat="1" ht="21" x14ac:dyDescent="0.45">
      <c r="A341" s="202"/>
      <c r="B341" s="76"/>
      <c r="C341" s="45"/>
      <c r="D341" s="45"/>
      <c r="E341" s="80"/>
      <c r="F341" s="109"/>
      <c r="G341" s="110" t="s">
        <v>609</v>
      </c>
      <c r="H341" s="100" t="s">
        <v>21</v>
      </c>
      <c r="I341" s="112"/>
      <c r="J341" s="49">
        <v>7</v>
      </c>
      <c r="K341" s="50" t="s">
        <v>22</v>
      </c>
      <c r="L341" s="50" t="s">
        <v>22</v>
      </c>
      <c r="M341" s="50" t="s">
        <v>108</v>
      </c>
      <c r="N341" s="42">
        <f>K341*400+L341*100+M341</f>
        <v>1590</v>
      </c>
      <c r="O341" s="40">
        <v>330</v>
      </c>
      <c r="P341" s="42">
        <f>N341*O341</f>
        <v>524700</v>
      </c>
      <c r="Q341" s="51">
        <f>P341*0.01%</f>
        <v>52.470000000000006</v>
      </c>
      <c r="R341" s="51">
        <f t="shared" si="168"/>
        <v>47.223000000000006</v>
      </c>
      <c r="S341" s="79">
        <f>Q341-R341</f>
        <v>5.2469999999999999</v>
      </c>
      <c r="T341" s="114"/>
    </row>
    <row r="342" spans="1:20" s="43" customFormat="1" ht="21" x14ac:dyDescent="0.45">
      <c r="A342" s="202"/>
      <c r="B342" s="76"/>
      <c r="C342" s="45"/>
      <c r="D342" s="45"/>
      <c r="E342" s="77"/>
      <c r="F342" s="109"/>
      <c r="G342" s="110" t="s">
        <v>307</v>
      </c>
      <c r="H342" s="100" t="s">
        <v>423</v>
      </c>
      <c r="I342" s="112" t="s">
        <v>28</v>
      </c>
      <c r="J342" s="113">
        <v>7</v>
      </c>
      <c r="K342" s="100" t="s">
        <v>20</v>
      </c>
      <c r="L342" s="100" t="s">
        <v>440</v>
      </c>
      <c r="M342" s="100" t="s">
        <v>111</v>
      </c>
      <c r="N342" s="115">
        <f>K342*400+L342*100+M342</f>
        <v>493</v>
      </c>
      <c r="O342" s="111">
        <v>330</v>
      </c>
      <c r="P342" s="115">
        <f>N342*O342</f>
        <v>162690</v>
      </c>
      <c r="Q342" s="116">
        <f>P342*0.01%</f>
        <v>16.269000000000002</v>
      </c>
      <c r="R342" s="51">
        <f t="shared" si="168"/>
        <v>14.642100000000003</v>
      </c>
      <c r="S342" s="79">
        <f>Q342-R342</f>
        <v>1.6268999999999991</v>
      </c>
      <c r="T342" s="114"/>
    </row>
    <row r="343" spans="1:20" s="43" customFormat="1" ht="21" x14ac:dyDescent="0.45">
      <c r="A343" s="203"/>
      <c r="B343" s="76"/>
      <c r="C343" s="45"/>
      <c r="D343" s="45"/>
      <c r="E343" s="77"/>
      <c r="F343" s="109"/>
      <c r="G343" s="110"/>
      <c r="H343" s="100"/>
      <c r="I343" s="112"/>
      <c r="J343" s="113"/>
      <c r="K343" s="100"/>
      <c r="L343" s="100"/>
      <c r="M343" s="100"/>
      <c r="N343" s="115"/>
      <c r="O343" s="111"/>
      <c r="P343" s="115">
        <f>SUM(P340:P342)</f>
        <v>928950</v>
      </c>
      <c r="Q343" s="116">
        <f>SUM(Q340:Q342)</f>
        <v>92.89500000000001</v>
      </c>
      <c r="R343" s="51">
        <f t="shared" si="168"/>
        <v>83.605500000000006</v>
      </c>
      <c r="S343" s="79">
        <f>SUM(S340:S342)</f>
        <v>9.2895000000000003</v>
      </c>
      <c r="T343" s="114"/>
    </row>
    <row r="344" spans="1:20" s="103" customFormat="1" ht="21" x14ac:dyDescent="0.45">
      <c r="A344" s="132" t="s">
        <v>155</v>
      </c>
      <c r="B344" s="76" t="s">
        <v>156</v>
      </c>
      <c r="C344" s="45" t="s">
        <v>277</v>
      </c>
      <c r="D344" s="45" t="s">
        <v>159</v>
      </c>
      <c r="E344" s="80" t="s">
        <v>543</v>
      </c>
      <c r="F344" s="78" t="s">
        <v>331</v>
      </c>
      <c r="G344" s="47" t="s">
        <v>307</v>
      </c>
      <c r="H344" s="50" t="s">
        <v>411</v>
      </c>
      <c r="I344" s="48" t="s">
        <v>75</v>
      </c>
      <c r="J344" s="49">
        <v>7</v>
      </c>
      <c r="K344" s="50" t="s">
        <v>22</v>
      </c>
      <c r="L344" s="50" t="s">
        <v>22</v>
      </c>
      <c r="M344" s="50" t="s">
        <v>67</v>
      </c>
      <c r="N344" s="42">
        <f>K344*400+L344*100+M344</f>
        <v>1549</v>
      </c>
      <c r="O344" s="40">
        <v>330</v>
      </c>
      <c r="P344" s="42">
        <f>N344*O344</f>
        <v>511170</v>
      </c>
      <c r="Q344" s="51">
        <f>P344*0.01%</f>
        <v>51.117000000000004</v>
      </c>
      <c r="R344" s="51">
        <f t="shared" si="168"/>
        <v>46.005300000000005</v>
      </c>
      <c r="S344" s="79">
        <f>Q344-R344</f>
        <v>5.111699999999999</v>
      </c>
      <c r="T344" s="101"/>
    </row>
    <row r="345" spans="1:20" s="103" customFormat="1" ht="21" x14ac:dyDescent="0.45">
      <c r="A345" s="201" t="s">
        <v>398</v>
      </c>
      <c r="B345" s="76" t="s">
        <v>156</v>
      </c>
      <c r="C345" s="45" t="s">
        <v>278</v>
      </c>
      <c r="D345" s="45" t="s">
        <v>158</v>
      </c>
      <c r="E345" s="80" t="s">
        <v>544</v>
      </c>
      <c r="F345" s="78" t="s">
        <v>372</v>
      </c>
      <c r="G345" s="47" t="s">
        <v>307</v>
      </c>
      <c r="H345" s="50" t="s">
        <v>402</v>
      </c>
      <c r="I345" s="48" t="s">
        <v>399</v>
      </c>
      <c r="J345" s="49">
        <v>7</v>
      </c>
      <c r="K345" s="50" t="s">
        <v>440</v>
      </c>
      <c r="L345" s="50" t="s">
        <v>22</v>
      </c>
      <c r="M345" s="50" t="s">
        <v>46</v>
      </c>
      <c r="N345" s="42">
        <f>K345*400+L345*100+M345</f>
        <v>327</v>
      </c>
      <c r="O345" s="40">
        <v>330</v>
      </c>
      <c r="P345" s="42">
        <f>N345*O345</f>
        <v>107910</v>
      </c>
      <c r="Q345" s="51">
        <f>P345*0.01%</f>
        <v>10.791</v>
      </c>
      <c r="R345" s="51">
        <f t="shared" si="168"/>
        <v>9.7119</v>
      </c>
      <c r="S345" s="79">
        <f>Q345-R345</f>
        <v>1.0791000000000004</v>
      </c>
      <c r="T345" s="101"/>
    </row>
    <row r="346" spans="1:20" s="103" customFormat="1" ht="21" x14ac:dyDescent="0.45">
      <c r="A346" s="202"/>
      <c r="B346" s="76"/>
      <c r="C346" s="45"/>
      <c r="D346" s="45"/>
      <c r="E346" s="104"/>
      <c r="F346" s="78"/>
      <c r="G346" s="47" t="s">
        <v>307</v>
      </c>
      <c r="H346" s="50" t="s">
        <v>401</v>
      </c>
      <c r="I346" s="48" t="s">
        <v>379</v>
      </c>
      <c r="J346" s="49">
        <v>7</v>
      </c>
      <c r="K346" s="50" t="s">
        <v>22</v>
      </c>
      <c r="L346" s="50" t="s">
        <v>20</v>
      </c>
      <c r="M346" s="50" t="s">
        <v>112</v>
      </c>
      <c r="N346" s="42">
        <f>K346*400+L346*100+M346</f>
        <v>1394</v>
      </c>
      <c r="O346" s="40">
        <v>330</v>
      </c>
      <c r="P346" s="42">
        <f>N346*O346</f>
        <v>460020</v>
      </c>
      <c r="Q346" s="51">
        <f>P346*0.01%</f>
        <v>46.002000000000002</v>
      </c>
      <c r="R346" s="51">
        <f t="shared" si="168"/>
        <v>41.401800000000001</v>
      </c>
      <c r="S346" s="79">
        <f>Q346-R346</f>
        <v>4.600200000000001</v>
      </c>
      <c r="T346" s="101"/>
    </row>
    <row r="347" spans="1:20" s="103" customFormat="1" ht="21" x14ac:dyDescent="0.45">
      <c r="A347" s="203"/>
      <c r="B347" s="76"/>
      <c r="C347" s="45"/>
      <c r="D347" s="45"/>
      <c r="E347" s="104"/>
      <c r="F347" s="78"/>
      <c r="G347" s="47"/>
      <c r="H347" s="50"/>
      <c r="I347" s="48"/>
      <c r="J347" s="49"/>
      <c r="K347" s="50"/>
      <c r="L347" s="50"/>
      <c r="M347" s="50"/>
      <c r="N347" s="42"/>
      <c r="O347" s="40"/>
      <c r="P347" s="42">
        <f>SUM(P345:P346)</f>
        <v>567930</v>
      </c>
      <c r="Q347" s="51">
        <f>SUM(Q345:Q346)</f>
        <v>56.793000000000006</v>
      </c>
      <c r="R347" s="51">
        <f t="shared" si="168"/>
        <v>51.113700000000009</v>
      </c>
      <c r="S347" s="79">
        <f>SUM(S345:S346)</f>
        <v>5.6793000000000013</v>
      </c>
      <c r="T347" s="101"/>
    </row>
    <row r="348" spans="1:20" s="103" customFormat="1" ht="21" x14ac:dyDescent="0.45">
      <c r="A348" s="201" t="s">
        <v>599</v>
      </c>
      <c r="B348" s="76" t="s">
        <v>156</v>
      </c>
      <c r="C348" s="45" t="s">
        <v>279</v>
      </c>
      <c r="D348" s="45" t="s">
        <v>159</v>
      </c>
      <c r="E348" s="80" t="s">
        <v>545</v>
      </c>
      <c r="F348" s="78" t="s">
        <v>46</v>
      </c>
      <c r="G348" s="47" t="s">
        <v>307</v>
      </c>
      <c r="H348" s="50" t="s">
        <v>414</v>
      </c>
      <c r="I348" s="48" t="s">
        <v>150</v>
      </c>
      <c r="J348" s="49">
        <v>7</v>
      </c>
      <c r="K348" s="50" t="s">
        <v>20</v>
      </c>
      <c r="L348" s="50" t="s">
        <v>22</v>
      </c>
      <c r="M348" s="50" t="s">
        <v>61</v>
      </c>
      <c r="N348" s="42">
        <f>K348*400+L348*100+M348</f>
        <v>742</v>
      </c>
      <c r="O348" s="40">
        <v>330</v>
      </c>
      <c r="P348" s="42">
        <f>N348*O348</f>
        <v>244860</v>
      </c>
      <c r="Q348" s="51">
        <f>P348*0.01%</f>
        <v>24.486000000000001</v>
      </c>
      <c r="R348" s="51">
        <f t="shared" si="168"/>
        <v>22.037400000000002</v>
      </c>
      <c r="S348" s="79">
        <f>Q348-R348</f>
        <v>2.448599999999999</v>
      </c>
      <c r="T348" s="101"/>
    </row>
    <row r="349" spans="1:20" s="103" customFormat="1" ht="21" x14ac:dyDescent="0.45">
      <c r="A349" s="202"/>
      <c r="B349" s="76"/>
      <c r="C349" s="45"/>
      <c r="D349" s="45"/>
      <c r="E349" s="104"/>
      <c r="F349" s="78"/>
      <c r="G349" s="47" t="s">
        <v>307</v>
      </c>
      <c r="H349" s="50" t="s">
        <v>423</v>
      </c>
      <c r="I349" s="48" t="s">
        <v>29</v>
      </c>
      <c r="J349" s="49">
        <v>7</v>
      </c>
      <c r="K349" s="50" t="s">
        <v>440</v>
      </c>
      <c r="L349" s="50" t="s">
        <v>22</v>
      </c>
      <c r="M349" s="50" t="s">
        <v>83</v>
      </c>
      <c r="N349" s="42">
        <f>K349*400+L349*100+M349</f>
        <v>365</v>
      </c>
      <c r="O349" s="40">
        <v>330</v>
      </c>
      <c r="P349" s="42">
        <f>N349*O349</f>
        <v>120450</v>
      </c>
      <c r="Q349" s="51">
        <f>P349*0.01%</f>
        <v>12.045</v>
      </c>
      <c r="R349" s="51">
        <f t="shared" si="168"/>
        <v>10.8405</v>
      </c>
      <c r="S349" s="79">
        <f>Q349-R349</f>
        <v>1.2044999999999995</v>
      </c>
      <c r="T349" s="101"/>
    </row>
    <row r="350" spans="1:20" s="103" customFormat="1" ht="21" x14ac:dyDescent="0.45">
      <c r="A350" s="202"/>
      <c r="B350" s="76"/>
      <c r="C350" s="45"/>
      <c r="D350" s="45"/>
      <c r="E350" s="104"/>
      <c r="F350" s="78"/>
      <c r="G350" s="47"/>
      <c r="H350" s="50"/>
      <c r="I350" s="48"/>
      <c r="J350" s="49"/>
      <c r="K350" s="50"/>
      <c r="L350" s="50"/>
      <c r="M350" s="50"/>
      <c r="N350" s="42"/>
      <c r="O350" s="40"/>
      <c r="P350" s="42">
        <f>SUM(P348:P349)</f>
        <v>365310</v>
      </c>
      <c r="Q350" s="51">
        <f>SUM(Q348:Q349)</f>
        <v>36.530999999999999</v>
      </c>
      <c r="R350" s="51">
        <f t="shared" si="168"/>
        <v>32.877899999999997</v>
      </c>
      <c r="S350" s="169">
        <f>SUM(S348:S349)</f>
        <v>3.6530999999999985</v>
      </c>
      <c r="T350" s="101"/>
    </row>
    <row r="351" spans="1:20" s="43" customFormat="1" ht="21" x14ac:dyDescent="0.45">
      <c r="A351" s="202"/>
      <c r="B351" s="164" t="s">
        <v>156</v>
      </c>
      <c r="C351" s="45" t="s">
        <v>695</v>
      </c>
      <c r="D351" s="45" t="s">
        <v>159</v>
      </c>
      <c r="E351" s="80" t="s">
        <v>446</v>
      </c>
      <c r="F351" s="165" t="s">
        <v>308</v>
      </c>
      <c r="G351" s="47" t="s">
        <v>307</v>
      </c>
      <c r="H351" s="50" t="s">
        <v>403</v>
      </c>
      <c r="I351" s="48" t="s">
        <v>22</v>
      </c>
      <c r="J351" s="49">
        <v>7</v>
      </c>
      <c r="K351" s="50" t="s">
        <v>21</v>
      </c>
      <c r="L351" s="50" t="s">
        <v>440</v>
      </c>
      <c r="M351" s="50" t="s">
        <v>80</v>
      </c>
      <c r="N351" s="42">
        <f>K351*400+L351*100+M351</f>
        <v>862</v>
      </c>
      <c r="O351" s="40">
        <v>330</v>
      </c>
      <c r="P351" s="42">
        <f>N351*O351</f>
        <v>284460</v>
      </c>
      <c r="Q351" s="51">
        <f>P351*0.01%</f>
        <v>28.446000000000002</v>
      </c>
      <c r="R351" s="51">
        <f t="shared" si="168"/>
        <v>25.601400000000002</v>
      </c>
      <c r="S351" s="51">
        <f>Q351-R351</f>
        <v>2.8445999999999998</v>
      </c>
      <c r="T351" s="39"/>
    </row>
    <row r="352" spans="1:20" s="43" customFormat="1" ht="21" x14ac:dyDescent="0.45">
      <c r="A352" s="202"/>
      <c r="B352" s="212" t="s">
        <v>696</v>
      </c>
      <c r="C352" s="213"/>
      <c r="D352" s="214"/>
      <c r="E352" s="77"/>
      <c r="F352" s="165"/>
      <c r="G352" s="47" t="s">
        <v>307</v>
      </c>
      <c r="H352" s="50" t="s">
        <v>404</v>
      </c>
      <c r="I352" s="48" t="s">
        <v>21</v>
      </c>
      <c r="J352" s="49">
        <v>7</v>
      </c>
      <c r="K352" s="50" t="s">
        <v>22</v>
      </c>
      <c r="L352" s="50" t="s">
        <v>22</v>
      </c>
      <c r="M352" s="50" t="s">
        <v>40</v>
      </c>
      <c r="N352" s="42">
        <f>K352*400+L352*100+M352</f>
        <v>1521</v>
      </c>
      <c r="O352" s="40">
        <v>330</v>
      </c>
      <c r="P352" s="42">
        <f>N352*O352</f>
        <v>501930</v>
      </c>
      <c r="Q352" s="51">
        <f>P352*0.01%</f>
        <v>50.193000000000005</v>
      </c>
      <c r="R352" s="51">
        <f t="shared" si="168"/>
        <v>45.173700000000004</v>
      </c>
      <c r="S352" s="51">
        <f>Q352-R352</f>
        <v>5.0193000000000012</v>
      </c>
      <c r="T352" s="39"/>
    </row>
    <row r="353" spans="1:20" s="43" customFormat="1" ht="21" x14ac:dyDescent="0.45">
      <c r="A353" s="203"/>
      <c r="B353" s="164"/>
      <c r="C353" s="45"/>
      <c r="D353" s="45"/>
      <c r="E353" s="77"/>
      <c r="F353" s="165"/>
      <c r="G353" s="47"/>
      <c r="H353" s="50"/>
      <c r="I353" s="48"/>
      <c r="J353" s="49"/>
      <c r="K353" s="50"/>
      <c r="L353" s="50"/>
      <c r="M353" s="50"/>
      <c r="N353" s="42"/>
      <c r="O353" s="40"/>
      <c r="P353" s="42">
        <f>SUM(P351:P352)</f>
        <v>786390</v>
      </c>
      <c r="Q353" s="51">
        <f>SUM(Q351:Q352)</f>
        <v>78.63900000000001</v>
      </c>
      <c r="R353" s="51">
        <f t="shared" si="168"/>
        <v>70.775100000000009</v>
      </c>
      <c r="S353" s="169">
        <f>SUM(S351:S352)</f>
        <v>7.863900000000001</v>
      </c>
      <c r="T353" s="39"/>
    </row>
    <row r="354" spans="1:20" s="103" customFormat="1" ht="21" x14ac:dyDescent="0.45">
      <c r="A354" s="201" t="s">
        <v>391</v>
      </c>
      <c r="B354" s="76" t="s">
        <v>156</v>
      </c>
      <c r="C354" s="45" t="s">
        <v>280</v>
      </c>
      <c r="D354" s="45" t="s">
        <v>159</v>
      </c>
      <c r="E354" s="80" t="s">
        <v>546</v>
      </c>
      <c r="F354" s="78" t="s">
        <v>373</v>
      </c>
      <c r="G354" s="47" t="s">
        <v>307</v>
      </c>
      <c r="H354" s="50" t="s">
        <v>427</v>
      </c>
      <c r="I354" s="48" t="s">
        <v>23</v>
      </c>
      <c r="J354" s="49">
        <v>7</v>
      </c>
      <c r="K354" s="50" t="s">
        <v>21</v>
      </c>
      <c r="L354" s="50" t="s">
        <v>22</v>
      </c>
      <c r="M354" s="50" t="s">
        <v>53</v>
      </c>
      <c r="N354" s="42">
        <f>K354*400+L354*100+M354</f>
        <v>1134</v>
      </c>
      <c r="O354" s="40">
        <v>330</v>
      </c>
      <c r="P354" s="42">
        <f>N354*O354</f>
        <v>374220</v>
      </c>
      <c r="Q354" s="51">
        <f>P354*0.01%</f>
        <v>37.422000000000004</v>
      </c>
      <c r="R354" s="51">
        <f t="shared" si="168"/>
        <v>33.679800000000007</v>
      </c>
      <c r="S354" s="79">
        <f>Q354-R354</f>
        <v>3.7421999999999969</v>
      </c>
      <c r="T354" s="101"/>
    </row>
    <row r="355" spans="1:20" s="103" customFormat="1" ht="21" x14ac:dyDescent="0.45">
      <c r="A355" s="202"/>
      <c r="B355" s="76"/>
      <c r="C355" s="45"/>
      <c r="D355" s="45"/>
      <c r="E355" s="80"/>
      <c r="F355" s="78"/>
      <c r="G355" s="47" t="s">
        <v>307</v>
      </c>
      <c r="H355" s="50" t="s">
        <v>435</v>
      </c>
      <c r="I355" s="48">
        <v>8</v>
      </c>
      <c r="J355" s="49">
        <v>7</v>
      </c>
      <c r="K355" s="50" t="s">
        <v>20</v>
      </c>
      <c r="L355" s="50" t="s">
        <v>440</v>
      </c>
      <c r="M355" s="50" t="s">
        <v>51</v>
      </c>
      <c r="N355" s="42">
        <f>K355*400+L355*100+M355</f>
        <v>432</v>
      </c>
      <c r="O355" s="40">
        <v>330</v>
      </c>
      <c r="P355" s="42">
        <f>N355*O355</f>
        <v>142560</v>
      </c>
      <c r="Q355" s="51">
        <f>P355*0.01%</f>
        <v>14.256</v>
      </c>
      <c r="R355" s="51">
        <f t="shared" ref="R355" si="171">Q355*90%</f>
        <v>12.830400000000001</v>
      </c>
      <c r="S355" s="79">
        <f>Q355-R355</f>
        <v>1.4255999999999993</v>
      </c>
      <c r="T355" s="101"/>
    </row>
    <row r="356" spans="1:20" s="103" customFormat="1" ht="21" x14ac:dyDescent="0.45">
      <c r="A356" s="202"/>
      <c r="B356" s="76"/>
      <c r="C356" s="45"/>
      <c r="D356" s="45"/>
      <c r="E356" s="104"/>
      <c r="F356" s="78"/>
      <c r="G356" s="47" t="s">
        <v>307</v>
      </c>
      <c r="H356" s="50" t="s">
        <v>413</v>
      </c>
      <c r="I356" s="48" t="s">
        <v>25</v>
      </c>
      <c r="J356" s="49">
        <v>7</v>
      </c>
      <c r="K356" s="50" t="s">
        <v>21</v>
      </c>
      <c r="L356" s="50" t="s">
        <v>20</v>
      </c>
      <c r="M356" s="50" t="s">
        <v>93</v>
      </c>
      <c r="N356" s="42">
        <f>K356*400+L356*100+M356</f>
        <v>975</v>
      </c>
      <c r="O356" s="40">
        <v>330</v>
      </c>
      <c r="P356" s="42">
        <f>N356*O356</f>
        <v>321750</v>
      </c>
      <c r="Q356" s="51">
        <f>P356*0.01%</f>
        <v>32.175000000000004</v>
      </c>
      <c r="R356" s="51">
        <f t="shared" si="168"/>
        <v>28.957500000000003</v>
      </c>
      <c r="S356" s="79">
        <f>Q356-R356</f>
        <v>3.2175000000000011</v>
      </c>
      <c r="T356" s="101"/>
    </row>
    <row r="357" spans="1:20" s="103" customFormat="1" ht="21" x14ac:dyDescent="0.45">
      <c r="A357" s="203"/>
      <c r="B357" s="76"/>
      <c r="C357" s="45"/>
      <c r="D357" s="45"/>
      <c r="E357" s="104"/>
      <c r="F357" s="78"/>
      <c r="G357" s="47"/>
      <c r="H357" s="50"/>
      <c r="I357" s="48"/>
      <c r="J357" s="49"/>
      <c r="K357" s="50"/>
      <c r="L357" s="50"/>
      <c r="M357" s="50"/>
      <c r="N357" s="42"/>
      <c r="O357" s="40"/>
      <c r="P357" s="42">
        <f>SUM(P354:P356)</f>
        <v>838530</v>
      </c>
      <c r="Q357" s="51">
        <f>SUM(Q354:Q356)</f>
        <v>83.853000000000009</v>
      </c>
      <c r="R357" s="51">
        <f t="shared" si="168"/>
        <v>75.467700000000008</v>
      </c>
      <c r="S357" s="79">
        <f>SUM(S354:S356)</f>
        <v>8.3852999999999973</v>
      </c>
      <c r="T357" s="101"/>
    </row>
    <row r="358" spans="1:20" s="103" customFormat="1" ht="21" x14ac:dyDescent="0.45">
      <c r="A358" s="132" t="s">
        <v>364</v>
      </c>
      <c r="B358" s="76" t="s">
        <v>156</v>
      </c>
      <c r="C358" s="45" t="s">
        <v>281</v>
      </c>
      <c r="D358" s="45" t="s">
        <v>159</v>
      </c>
      <c r="E358" s="80" t="s">
        <v>547</v>
      </c>
      <c r="F358" s="78" t="s">
        <v>308</v>
      </c>
      <c r="G358" s="47" t="s">
        <v>307</v>
      </c>
      <c r="H358" s="50" t="s">
        <v>414</v>
      </c>
      <c r="I358" s="48" t="s">
        <v>388</v>
      </c>
      <c r="J358" s="49">
        <v>7</v>
      </c>
      <c r="K358" s="50" t="s">
        <v>21</v>
      </c>
      <c r="L358" s="50" t="s">
        <v>21</v>
      </c>
      <c r="M358" s="50" t="s">
        <v>26</v>
      </c>
      <c r="N358" s="42">
        <f>K358*400+L358*100+M358</f>
        <v>1007</v>
      </c>
      <c r="O358" s="40">
        <v>330</v>
      </c>
      <c r="P358" s="42">
        <f>N358*O358</f>
        <v>332310</v>
      </c>
      <c r="Q358" s="51">
        <f>P358*0.01%</f>
        <v>33.231000000000002</v>
      </c>
      <c r="R358" s="51">
        <f t="shared" si="168"/>
        <v>29.907900000000001</v>
      </c>
      <c r="S358" s="79">
        <f>Q358-R358</f>
        <v>3.3231000000000002</v>
      </c>
      <c r="T358" s="101"/>
    </row>
    <row r="359" spans="1:20" s="103" customFormat="1" ht="21" x14ac:dyDescent="0.45">
      <c r="A359" s="201" t="s">
        <v>379</v>
      </c>
      <c r="B359" s="76" t="s">
        <v>156</v>
      </c>
      <c r="C359" s="45" t="s">
        <v>282</v>
      </c>
      <c r="D359" s="45" t="s">
        <v>158</v>
      </c>
      <c r="E359" s="80" t="s">
        <v>548</v>
      </c>
      <c r="F359" s="78" t="s">
        <v>374</v>
      </c>
      <c r="G359" s="47" t="s">
        <v>307</v>
      </c>
      <c r="H359" s="50" t="s">
        <v>413</v>
      </c>
      <c r="I359" s="48" t="s">
        <v>46</v>
      </c>
      <c r="J359" s="49">
        <v>7</v>
      </c>
      <c r="K359" s="50" t="s">
        <v>21</v>
      </c>
      <c r="L359" s="50" t="s">
        <v>22</v>
      </c>
      <c r="M359" s="50" t="s">
        <v>90</v>
      </c>
      <c r="N359" s="42">
        <f>K359*400+L359*100+M359</f>
        <v>1172</v>
      </c>
      <c r="O359" s="40">
        <v>330</v>
      </c>
      <c r="P359" s="42">
        <f>N359*O359</f>
        <v>386760</v>
      </c>
      <c r="Q359" s="51">
        <f>P359*0.01%</f>
        <v>38.676000000000002</v>
      </c>
      <c r="R359" s="51">
        <f t="shared" si="168"/>
        <v>34.808400000000006</v>
      </c>
      <c r="S359" s="79">
        <f>Q359-R359</f>
        <v>3.8675999999999959</v>
      </c>
      <c r="T359" s="101"/>
    </row>
    <row r="360" spans="1:20" s="103" customFormat="1" ht="21" x14ac:dyDescent="0.45">
      <c r="A360" s="202"/>
      <c r="B360" s="76"/>
      <c r="C360" s="45"/>
      <c r="D360" s="45"/>
      <c r="E360" s="104"/>
      <c r="F360" s="78"/>
      <c r="G360" s="47" t="s">
        <v>307</v>
      </c>
      <c r="H360" s="50" t="s">
        <v>409</v>
      </c>
      <c r="I360" s="48" t="s">
        <v>27</v>
      </c>
      <c r="J360" s="49">
        <v>7</v>
      </c>
      <c r="K360" s="50" t="s">
        <v>40</v>
      </c>
      <c r="L360" s="50" t="s">
        <v>20</v>
      </c>
      <c r="M360" s="50" t="s">
        <v>69</v>
      </c>
      <c r="N360" s="42">
        <f>K360*400+L360*100+M360</f>
        <v>8551</v>
      </c>
      <c r="O360" s="40">
        <v>330</v>
      </c>
      <c r="P360" s="42">
        <f>N360*O360</f>
        <v>2821830</v>
      </c>
      <c r="Q360" s="51">
        <f>P360*0.01%</f>
        <v>282.18299999999999</v>
      </c>
      <c r="R360" s="51">
        <f t="shared" si="168"/>
        <v>253.96469999999999</v>
      </c>
      <c r="S360" s="79">
        <f>Q360-R360</f>
        <v>28.218299999999999</v>
      </c>
      <c r="T360" s="101"/>
    </row>
    <row r="361" spans="1:20" s="103" customFormat="1" ht="21" x14ac:dyDescent="0.45">
      <c r="A361" s="202"/>
      <c r="B361" s="76"/>
      <c r="C361" s="45"/>
      <c r="D361" s="45"/>
      <c r="E361" s="104"/>
      <c r="F361" s="78"/>
      <c r="G361" s="47" t="s">
        <v>307</v>
      </c>
      <c r="H361" s="50" t="s">
        <v>409</v>
      </c>
      <c r="I361" s="48" t="s">
        <v>23</v>
      </c>
      <c r="J361" s="49">
        <v>7</v>
      </c>
      <c r="K361" s="50" t="s">
        <v>25</v>
      </c>
      <c r="L361" s="50" t="s">
        <v>21</v>
      </c>
      <c r="M361" s="50" t="s">
        <v>32</v>
      </c>
      <c r="N361" s="42">
        <f>K361*400+L361*100+M361</f>
        <v>2613</v>
      </c>
      <c r="O361" s="40">
        <v>330</v>
      </c>
      <c r="P361" s="42">
        <f>N361*O361</f>
        <v>862290</v>
      </c>
      <c r="Q361" s="51">
        <f>P361*0.01%</f>
        <v>86.228999999999999</v>
      </c>
      <c r="R361" s="51">
        <f t="shared" si="168"/>
        <v>77.606099999999998</v>
      </c>
      <c r="S361" s="79">
        <f>Q361-R361</f>
        <v>8.6229000000000013</v>
      </c>
      <c r="T361" s="101"/>
    </row>
    <row r="362" spans="1:20" s="103" customFormat="1" ht="21" x14ac:dyDescent="0.45">
      <c r="A362" s="203"/>
      <c r="B362" s="76"/>
      <c r="C362" s="45"/>
      <c r="D362" s="45"/>
      <c r="E362" s="104"/>
      <c r="F362" s="78"/>
      <c r="G362" s="47"/>
      <c r="H362" s="50"/>
      <c r="I362" s="48"/>
      <c r="J362" s="49"/>
      <c r="K362" s="50"/>
      <c r="L362" s="50"/>
      <c r="M362" s="50"/>
      <c r="N362" s="42"/>
      <c r="O362" s="40"/>
      <c r="P362" s="42">
        <f>SUM(P359:P361)</f>
        <v>4070880</v>
      </c>
      <c r="Q362" s="51">
        <f>SUM(Q359:Q361)</f>
        <v>407.08799999999997</v>
      </c>
      <c r="R362" s="51">
        <f t="shared" si="168"/>
        <v>366.37919999999997</v>
      </c>
      <c r="S362" s="79">
        <f>SUM(S359:S361)</f>
        <v>40.708799999999997</v>
      </c>
      <c r="T362" s="101"/>
    </row>
    <row r="363" spans="1:20" s="103" customFormat="1" ht="21" x14ac:dyDescent="0.45">
      <c r="A363" s="132" t="s">
        <v>388</v>
      </c>
      <c r="B363" s="76" t="s">
        <v>163</v>
      </c>
      <c r="C363" s="45" t="s">
        <v>282</v>
      </c>
      <c r="D363" s="45" t="s">
        <v>170</v>
      </c>
      <c r="E363" s="80" t="s">
        <v>549</v>
      </c>
      <c r="F363" s="78" t="s">
        <v>375</v>
      </c>
      <c r="G363" s="47" t="s">
        <v>307</v>
      </c>
      <c r="H363" s="50" t="s">
        <v>411</v>
      </c>
      <c r="I363" s="48" t="s">
        <v>99</v>
      </c>
      <c r="J363" s="49">
        <v>7</v>
      </c>
      <c r="K363" s="50" t="s">
        <v>27</v>
      </c>
      <c r="L363" s="50" t="s">
        <v>20</v>
      </c>
      <c r="M363" s="50" t="s">
        <v>56</v>
      </c>
      <c r="N363" s="42">
        <f t="shared" ref="N363:N369" si="172">K363*400+L363*100+M363</f>
        <v>3337</v>
      </c>
      <c r="O363" s="40">
        <v>330</v>
      </c>
      <c r="P363" s="42">
        <f t="shared" ref="P363:P369" si="173">N363*O363</f>
        <v>1101210</v>
      </c>
      <c r="Q363" s="51">
        <f t="shared" ref="Q363:Q369" si="174">P363*0.01%</f>
        <v>110.12100000000001</v>
      </c>
      <c r="R363" s="51">
        <f t="shared" ref="R363:R370" si="175">Q363*90%</f>
        <v>99.108900000000006</v>
      </c>
      <c r="S363" s="79">
        <f t="shared" ref="S363:S369" si="176">Q363-R363</f>
        <v>11.012100000000004</v>
      </c>
      <c r="T363" s="101"/>
    </row>
    <row r="364" spans="1:20" s="103" customFormat="1" ht="21" x14ac:dyDescent="0.45">
      <c r="A364" s="132" t="s">
        <v>390</v>
      </c>
      <c r="B364" s="76" t="s">
        <v>166</v>
      </c>
      <c r="C364" s="45" t="s">
        <v>283</v>
      </c>
      <c r="D364" s="45" t="s">
        <v>284</v>
      </c>
      <c r="E364" s="80" t="s">
        <v>550</v>
      </c>
      <c r="F364" s="78" t="s">
        <v>376</v>
      </c>
      <c r="G364" s="47" t="s">
        <v>307</v>
      </c>
      <c r="H364" s="50" t="s">
        <v>424</v>
      </c>
      <c r="I364" s="48" t="s">
        <v>61</v>
      </c>
      <c r="J364" s="49">
        <v>7</v>
      </c>
      <c r="K364" s="50" t="s">
        <v>20</v>
      </c>
      <c r="L364" s="50" t="s">
        <v>22</v>
      </c>
      <c r="M364" s="50" t="s">
        <v>110</v>
      </c>
      <c r="N364" s="42">
        <f t="shared" si="172"/>
        <v>792</v>
      </c>
      <c r="O364" s="40">
        <v>330</v>
      </c>
      <c r="P364" s="42">
        <f t="shared" si="173"/>
        <v>261360</v>
      </c>
      <c r="Q364" s="51">
        <f t="shared" si="174"/>
        <v>26.136000000000003</v>
      </c>
      <c r="R364" s="51">
        <f t="shared" si="175"/>
        <v>23.522400000000005</v>
      </c>
      <c r="S364" s="79">
        <f t="shared" si="176"/>
        <v>2.6135999999999981</v>
      </c>
      <c r="T364" s="101"/>
    </row>
    <row r="365" spans="1:20" s="103" customFormat="1" ht="21" x14ac:dyDescent="0.45">
      <c r="A365" s="132" t="s">
        <v>397</v>
      </c>
      <c r="B365" s="76" t="s">
        <v>166</v>
      </c>
      <c r="C365" s="45" t="s">
        <v>285</v>
      </c>
      <c r="D365" s="45" t="s">
        <v>158</v>
      </c>
      <c r="E365" s="80" t="s">
        <v>551</v>
      </c>
      <c r="F365" s="78" t="s">
        <v>377</v>
      </c>
      <c r="G365" s="47" t="s">
        <v>307</v>
      </c>
      <c r="H365" s="50" t="s">
        <v>401</v>
      </c>
      <c r="I365" s="48" t="s">
        <v>72</v>
      </c>
      <c r="J365" s="49">
        <v>7</v>
      </c>
      <c r="K365" s="50" t="s">
        <v>23</v>
      </c>
      <c r="L365" s="50" t="s">
        <v>22</v>
      </c>
      <c r="M365" s="50" t="s">
        <v>74</v>
      </c>
      <c r="N365" s="42">
        <f t="shared" si="172"/>
        <v>1956</v>
      </c>
      <c r="O365" s="40">
        <v>330</v>
      </c>
      <c r="P365" s="42">
        <f t="shared" si="173"/>
        <v>645480</v>
      </c>
      <c r="Q365" s="51">
        <f t="shared" si="174"/>
        <v>64.548000000000002</v>
      </c>
      <c r="R365" s="51">
        <f t="shared" si="175"/>
        <v>58.093200000000003</v>
      </c>
      <c r="S365" s="79">
        <f t="shared" si="176"/>
        <v>6.4547999999999988</v>
      </c>
      <c r="T365" s="101"/>
    </row>
    <row r="366" spans="1:20" s="103" customFormat="1" ht="21" x14ac:dyDescent="0.45">
      <c r="A366" s="132" t="s">
        <v>600</v>
      </c>
      <c r="B366" s="76" t="s">
        <v>166</v>
      </c>
      <c r="C366" s="45" t="s">
        <v>286</v>
      </c>
      <c r="D366" s="45" t="s">
        <v>287</v>
      </c>
      <c r="E366" s="80" t="s">
        <v>552</v>
      </c>
      <c r="F366" s="78" t="s">
        <v>378</v>
      </c>
      <c r="G366" s="47" t="s">
        <v>307</v>
      </c>
      <c r="H366" s="50" t="s">
        <v>417</v>
      </c>
      <c r="I366" s="48" t="s">
        <v>21</v>
      </c>
      <c r="J366" s="49">
        <v>7</v>
      </c>
      <c r="K366" s="50" t="s">
        <v>21</v>
      </c>
      <c r="L366" s="50" t="s">
        <v>20</v>
      </c>
      <c r="M366" s="50" t="s">
        <v>86</v>
      </c>
      <c r="N366" s="42">
        <f t="shared" si="172"/>
        <v>968</v>
      </c>
      <c r="O366" s="40">
        <v>330</v>
      </c>
      <c r="P366" s="42">
        <f t="shared" si="173"/>
        <v>319440</v>
      </c>
      <c r="Q366" s="51">
        <f t="shared" si="174"/>
        <v>31.944000000000003</v>
      </c>
      <c r="R366" s="51">
        <f t="shared" si="175"/>
        <v>28.749600000000004</v>
      </c>
      <c r="S366" s="79">
        <f t="shared" si="176"/>
        <v>3.1943999999999981</v>
      </c>
      <c r="T366" s="101"/>
    </row>
    <row r="367" spans="1:20" s="103" customFormat="1" ht="21" x14ac:dyDescent="0.45">
      <c r="A367" s="132" t="s">
        <v>396</v>
      </c>
      <c r="B367" s="76" t="s">
        <v>166</v>
      </c>
      <c r="C367" s="45" t="s">
        <v>288</v>
      </c>
      <c r="D367" s="45" t="s">
        <v>159</v>
      </c>
      <c r="E367" s="80" t="s">
        <v>553</v>
      </c>
      <c r="F367" s="78" t="s">
        <v>90</v>
      </c>
      <c r="G367" s="47" t="s">
        <v>307</v>
      </c>
      <c r="H367" s="50" t="s">
        <v>416</v>
      </c>
      <c r="I367" s="48" t="s">
        <v>58</v>
      </c>
      <c r="J367" s="49">
        <v>7</v>
      </c>
      <c r="K367" s="50" t="s">
        <v>24</v>
      </c>
      <c r="L367" s="50" t="s">
        <v>20</v>
      </c>
      <c r="M367" s="50" t="s">
        <v>79</v>
      </c>
      <c r="N367" s="42">
        <f t="shared" si="172"/>
        <v>2161</v>
      </c>
      <c r="O367" s="40">
        <v>330</v>
      </c>
      <c r="P367" s="42">
        <f t="shared" si="173"/>
        <v>713130</v>
      </c>
      <c r="Q367" s="51">
        <f t="shared" si="174"/>
        <v>71.313000000000002</v>
      </c>
      <c r="R367" s="51">
        <f t="shared" si="175"/>
        <v>64.181700000000006</v>
      </c>
      <c r="S367" s="79">
        <f t="shared" si="176"/>
        <v>7.131299999999996</v>
      </c>
      <c r="T367" s="101"/>
    </row>
    <row r="368" spans="1:20" s="103" customFormat="1" ht="21" x14ac:dyDescent="0.45">
      <c r="A368" s="201" t="s">
        <v>334</v>
      </c>
      <c r="B368" s="76" t="s">
        <v>156</v>
      </c>
      <c r="C368" s="45" t="s">
        <v>289</v>
      </c>
      <c r="D368" s="45" t="s">
        <v>158</v>
      </c>
      <c r="E368" s="80" t="s">
        <v>554</v>
      </c>
      <c r="F368" s="78" t="s">
        <v>103</v>
      </c>
      <c r="G368" s="47" t="s">
        <v>307</v>
      </c>
      <c r="H368" s="50" t="s">
        <v>414</v>
      </c>
      <c r="I368" s="48" t="s">
        <v>60</v>
      </c>
      <c r="J368" s="49">
        <v>7</v>
      </c>
      <c r="K368" s="50" t="s">
        <v>27</v>
      </c>
      <c r="L368" s="50" t="s">
        <v>21</v>
      </c>
      <c r="M368" s="50" t="s">
        <v>90</v>
      </c>
      <c r="N368" s="42">
        <f t="shared" si="172"/>
        <v>3472</v>
      </c>
      <c r="O368" s="40">
        <v>330</v>
      </c>
      <c r="P368" s="42">
        <f t="shared" si="173"/>
        <v>1145760</v>
      </c>
      <c r="Q368" s="51">
        <f t="shared" si="174"/>
        <v>114.57600000000001</v>
      </c>
      <c r="R368" s="51">
        <f t="shared" si="175"/>
        <v>103.11840000000001</v>
      </c>
      <c r="S368" s="79">
        <f t="shared" si="176"/>
        <v>11.457599999999999</v>
      </c>
      <c r="T368" s="101"/>
    </row>
    <row r="369" spans="1:20" s="103" customFormat="1" ht="21" x14ac:dyDescent="0.45">
      <c r="A369" s="202"/>
      <c r="B369" s="76"/>
      <c r="C369" s="45"/>
      <c r="D369" s="45"/>
      <c r="E369" s="104"/>
      <c r="F369" s="78"/>
      <c r="G369" s="47" t="s">
        <v>307</v>
      </c>
      <c r="H369" s="50" t="s">
        <v>404</v>
      </c>
      <c r="I369" s="48" t="s">
        <v>20</v>
      </c>
      <c r="J369" s="49">
        <v>7</v>
      </c>
      <c r="K369" s="50" t="s">
        <v>24</v>
      </c>
      <c r="L369" s="50" t="s">
        <v>20</v>
      </c>
      <c r="M369" s="50" t="s">
        <v>27</v>
      </c>
      <c r="N369" s="42">
        <f t="shared" si="172"/>
        <v>2108</v>
      </c>
      <c r="O369" s="40">
        <v>330</v>
      </c>
      <c r="P369" s="42">
        <f t="shared" si="173"/>
        <v>695640</v>
      </c>
      <c r="Q369" s="51">
        <f t="shared" si="174"/>
        <v>69.564000000000007</v>
      </c>
      <c r="R369" s="51">
        <f t="shared" si="175"/>
        <v>62.607600000000005</v>
      </c>
      <c r="S369" s="79">
        <f t="shared" si="176"/>
        <v>6.9564000000000021</v>
      </c>
      <c r="T369" s="101"/>
    </row>
    <row r="370" spans="1:20" s="103" customFormat="1" ht="21" x14ac:dyDescent="0.45">
      <c r="A370" s="203"/>
      <c r="B370" s="76"/>
      <c r="C370" s="45"/>
      <c r="D370" s="45"/>
      <c r="E370" s="104"/>
      <c r="F370" s="78"/>
      <c r="G370" s="47"/>
      <c r="H370" s="50"/>
      <c r="I370" s="48"/>
      <c r="J370" s="49"/>
      <c r="K370" s="50"/>
      <c r="L370" s="50"/>
      <c r="M370" s="50"/>
      <c r="N370" s="42"/>
      <c r="O370" s="40"/>
      <c r="P370" s="42">
        <f>SUM(P368:P369)</f>
        <v>1841400</v>
      </c>
      <c r="Q370" s="51">
        <f>SUM(Q368:Q369)</f>
        <v>184.14000000000001</v>
      </c>
      <c r="R370" s="51">
        <f t="shared" si="175"/>
        <v>165.72600000000003</v>
      </c>
      <c r="S370" s="79">
        <f>SUM(S368:S369)</f>
        <v>18.414000000000001</v>
      </c>
      <c r="T370" s="101"/>
    </row>
    <row r="371" spans="1:20" s="103" customFormat="1" ht="21" x14ac:dyDescent="0.45">
      <c r="A371" s="132" t="s">
        <v>348</v>
      </c>
      <c r="B371" s="76" t="s">
        <v>156</v>
      </c>
      <c r="C371" s="45" t="s">
        <v>290</v>
      </c>
      <c r="D371" s="45" t="s">
        <v>158</v>
      </c>
      <c r="E371" s="80" t="s">
        <v>555</v>
      </c>
      <c r="F371" s="78" t="s">
        <v>379</v>
      </c>
      <c r="G371" s="47" t="s">
        <v>307</v>
      </c>
      <c r="H371" s="50" t="s">
        <v>404</v>
      </c>
      <c r="I371" s="48" t="s">
        <v>22</v>
      </c>
      <c r="J371" s="49">
        <v>7</v>
      </c>
      <c r="K371" s="50" t="s">
        <v>23</v>
      </c>
      <c r="L371" s="50" t="s">
        <v>21</v>
      </c>
      <c r="M371" s="50" t="s">
        <v>88</v>
      </c>
      <c r="N371" s="42">
        <f>K371*400+L371*100+M371</f>
        <v>1870</v>
      </c>
      <c r="O371" s="40">
        <v>330</v>
      </c>
      <c r="P371" s="42">
        <f>N371*O371</f>
        <v>617100</v>
      </c>
      <c r="Q371" s="51">
        <f>P371*0.01%</f>
        <v>61.71</v>
      </c>
      <c r="R371" s="51">
        <f t="shared" ref="R371:R405" si="177">Q371*90%</f>
        <v>55.539000000000001</v>
      </c>
      <c r="S371" s="79">
        <f>Q371-R371</f>
        <v>6.1709999999999994</v>
      </c>
      <c r="T371" s="101"/>
    </row>
    <row r="372" spans="1:20" s="103" customFormat="1" ht="21" x14ac:dyDescent="0.45">
      <c r="A372" s="201" t="s">
        <v>602</v>
      </c>
      <c r="B372" s="76" t="s">
        <v>166</v>
      </c>
      <c r="C372" s="45" t="s">
        <v>291</v>
      </c>
      <c r="D372" s="45" t="s">
        <v>159</v>
      </c>
      <c r="E372" s="80" t="s">
        <v>556</v>
      </c>
      <c r="F372" s="78" t="s">
        <v>344</v>
      </c>
      <c r="G372" s="47" t="s">
        <v>307</v>
      </c>
      <c r="H372" s="50" t="s">
        <v>414</v>
      </c>
      <c r="I372" s="48" t="s">
        <v>151</v>
      </c>
      <c r="J372" s="49">
        <v>7</v>
      </c>
      <c r="K372" s="50" t="s">
        <v>20</v>
      </c>
      <c r="L372" s="50" t="s">
        <v>21</v>
      </c>
      <c r="M372" s="50" t="s">
        <v>65</v>
      </c>
      <c r="N372" s="42">
        <f>K372*400+L372*100+M372</f>
        <v>647</v>
      </c>
      <c r="O372" s="40">
        <v>330</v>
      </c>
      <c r="P372" s="42">
        <f>N372*O372</f>
        <v>213510</v>
      </c>
      <c r="Q372" s="51">
        <f>P372*0.01%</f>
        <v>21.351000000000003</v>
      </c>
      <c r="R372" s="51">
        <f t="shared" si="177"/>
        <v>19.215900000000001</v>
      </c>
      <c r="S372" s="79">
        <f>Q372-R372</f>
        <v>2.1351000000000013</v>
      </c>
      <c r="T372" s="101"/>
    </row>
    <row r="373" spans="1:20" s="103" customFormat="1" ht="21" x14ac:dyDescent="0.45">
      <c r="A373" s="202"/>
      <c r="B373" s="76"/>
      <c r="C373" s="45"/>
      <c r="D373" s="45"/>
      <c r="E373" s="80"/>
      <c r="F373" s="78"/>
      <c r="G373" s="47" t="s">
        <v>307</v>
      </c>
      <c r="H373" s="50" t="s">
        <v>423</v>
      </c>
      <c r="I373" s="48">
        <v>31</v>
      </c>
      <c r="J373" s="49">
        <v>7</v>
      </c>
      <c r="K373" s="50" t="s">
        <v>20</v>
      </c>
      <c r="L373" s="50" t="s">
        <v>22</v>
      </c>
      <c r="M373" s="50" t="s">
        <v>51</v>
      </c>
      <c r="N373" s="42">
        <f>K373*400+L373*100+M373</f>
        <v>732</v>
      </c>
      <c r="O373" s="40">
        <v>330</v>
      </c>
      <c r="P373" s="42">
        <f>N373*O373</f>
        <v>241560</v>
      </c>
      <c r="Q373" s="51">
        <f>P373*0.01%</f>
        <v>24.156000000000002</v>
      </c>
      <c r="R373" s="51">
        <f t="shared" ref="R373" si="178">Q373*90%</f>
        <v>21.740400000000001</v>
      </c>
      <c r="S373" s="79">
        <f>Q373-R373</f>
        <v>2.4156000000000013</v>
      </c>
      <c r="T373" s="101"/>
    </row>
    <row r="374" spans="1:20" s="103" customFormat="1" ht="21" x14ac:dyDescent="0.45">
      <c r="A374" s="202"/>
      <c r="B374" s="76"/>
      <c r="C374" s="45"/>
      <c r="D374" s="45"/>
      <c r="E374" s="104"/>
      <c r="F374" s="78"/>
      <c r="G374" s="47" t="s">
        <v>307</v>
      </c>
      <c r="H374" s="50" t="s">
        <v>423</v>
      </c>
      <c r="I374" s="48" t="s">
        <v>31</v>
      </c>
      <c r="J374" s="49">
        <v>7</v>
      </c>
      <c r="K374" s="50" t="s">
        <v>440</v>
      </c>
      <c r="L374" s="50" t="s">
        <v>22</v>
      </c>
      <c r="M374" s="50" t="s">
        <v>67</v>
      </c>
      <c r="N374" s="42">
        <f>K374*400+L374*100+M374</f>
        <v>349</v>
      </c>
      <c r="O374" s="40">
        <v>330</v>
      </c>
      <c r="P374" s="42">
        <f>N374*O374</f>
        <v>115170</v>
      </c>
      <c r="Q374" s="51">
        <f>P374*0.01%</f>
        <v>11.517000000000001</v>
      </c>
      <c r="R374" s="51">
        <f t="shared" si="177"/>
        <v>10.365300000000001</v>
      </c>
      <c r="S374" s="79">
        <f>Q374-R374</f>
        <v>1.1516999999999999</v>
      </c>
      <c r="T374" s="101"/>
    </row>
    <row r="375" spans="1:20" s="103" customFormat="1" ht="21" x14ac:dyDescent="0.45">
      <c r="A375" s="203"/>
      <c r="B375" s="76"/>
      <c r="C375" s="45"/>
      <c r="D375" s="45"/>
      <c r="E375" s="104"/>
      <c r="F375" s="78"/>
      <c r="G375" s="47"/>
      <c r="H375" s="50"/>
      <c r="I375" s="48"/>
      <c r="J375" s="49"/>
      <c r="K375" s="50"/>
      <c r="L375" s="50"/>
      <c r="M375" s="50"/>
      <c r="N375" s="42"/>
      <c r="O375" s="40"/>
      <c r="P375" s="42">
        <f>SUM(P372:P374)</f>
        <v>570240</v>
      </c>
      <c r="Q375" s="51">
        <f>SUM(Q372:Q374)</f>
        <v>57.024000000000008</v>
      </c>
      <c r="R375" s="51">
        <f t="shared" si="177"/>
        <v>51.321600000000011</v>
      </c>
      <c r="S375" s="79">
        <f>SUM(S372:S374)</f>
        <v>5.7024000000000026</v>
      </c>
      <c r="T375" s="101"/>
    </row>
    <row r="376" spans="1:20" s="103" customFormat="1" ht="21" x14ac:dyDescent="0.45">
      <c r="A376" s="132" t="s">
        <v>610</v>
      </c>
      <c r="B376" s="76" t="s">
        <v>156</v>
      </c>
      <c r="C376" s="45" t="s">
        <v>292</v>
      </c>
      <c r="D376" s="45" t="s">
        <v>158</v>
      </c>
      <c r="E376" s="80" t="s">
        <v>644</v>
      </c>
      <c r="F376" s="78" t="s">
        <v>149</v>
      </c>
      <c r="G376" s="47" t="s">
        <v>307</v>
      </c>
      <c r="H376" s="50" t="s">
        <v>404</v>
      </c>
      <c r="I376" s="48" t="s">
        <v>24</v>
      </c>
      <c r="J376" s="49">
        <v>7</v>
      </c>
      <c r="K376" s="50" t="s">
        <v>21</v>
      </c>
      <c r="L376" s="50" t="s">
        <v>440</v>
      </c>
      <c r="M376" s="50" t="s">
        <v>93</v>
      </c>
      <c r="N376" s="42">
        <f>K376*400+L376*100+M376</f>
        <v>875</v>
      </c>
      <c r="O376" s="40">
        <v>330</v>
      </c>
      <c r="P376" s="42">
        <f>N376*O376</f>
        <v>288750</v>
      </c>
      <c r="Q376" s="51">
        <f>P376*0.01%</f>
        <v>28.875</v>
      </c>
      <c r="R376" s="51">
        <f t="shared" si="177"/>
        <v>25.987500000000001</v>
      </c>
      <c r="S376" s="79">
        <f>Q376-R376</f>
        <v>2.8874999999999993</v>
      </c>
      <c r="T376" s="101"/>
    </row>
    <row r="377" spans="1:20" s="103" customFormat="1" ht="21" x14ac:dyDescent="0.45">
      <c r="A377" s="132" t="s">
        <v>368</v>
      </c>
      <c r="B377" s="76" t="s">
        <v>156</v>
      </c>
      <c r="C377" s="45" t="s">
        <v>293</v>
      </c>
      <c r="D377" s="45" t="s">
        <v>228</v>
      </c>
      <c r="E377" s="80" t="s">
        <v>557</v>
      </c>
      <c r="F377" s="78" t="s">
        <v>34</v>
      </c>
      <c r="G377" s="47" t="s">
        <v>307</v>
      </c>
      <c r="H377" s="50" t="s">
        <v>414</v>
      </c>
      <c r="I377" s="48" t="s">
        <v>390</v>
      </c>
      <c r="J377" s="49">
        <v>7</v>
      </c>
      <c r="K377" s="50" t="s">
        <v>20</v>
      </c>
      <c r="L377" s="50" t="s">
        <v>440</v>
      </c>
      <c r="M377" s="50" t="s">
        <v>106</v>
      </c>
      <c r="N377" s="42">
        <f>K377*400+L377*100+M377</f>
        <v>488</v>
      </c>
      <c r="O377" s="40">
        <v>330</v>
      </c>
      <c r="P377" s="42">
        <f>N377*O377</f>
        <v>161040</v>
      </c>
      <c r="Q377" s="51">
        <f>P377*0.01%</f>
        <v>16.103999999999999</v>
      </c>
      <c r="R377" s="51">
        <f t="shared" si="177"/>
        <v>14.493599999999999</v>
      </c>
      <c r="S377" s="79">
        <f>Q377-R377</f>
        <v>1.6104000000000003</v>
      </c>
      <c r="T377" s="101"/>
    </row>
    <row r="378" spans="1:20" s="103" customFormat="1" ht="21" x14ac:dyDescent="0.45">
      <c r="A378" s="201" t="s">
        <v>633</v>
      </c>
      <c r="B378" s="76" t="s">
        <v>156</v>
      </c>
      <c r="C378" s="45" t="s">
        <v>294</v>
      </c>
      <c r="D378" s="45" t="s">
        <v>158</v>
      </c>
      <c r="E378" s="80" t="s">
        <v>558</v>
      </c>
      <c r="F378" s="78" t="s">
        <v>380</v>
      </c>
      <c r="G378" s="47" t="s">
        <v>307</v>
      </c>
      <c r="H378" s="50" t="s">
        <v>408</v>
      </c>
      <c r="I378" s="48" t="s">
        <v>28</v>
      </c>
      <c r="J378" s="49">
        <v>7</v>
      </c>
      <c r="K378" s="50" t="s">
        <v>29</v>
      </c>
      <c r="L378" s="50" t="s">
        <v>440</v>
      </c>
      <c r="M378" s="50" t="s">
        <v>43</v>
      </c>
      <c r="N378" s="42">
        <f>K378*400+L378*100+M378</f>
        <v>4024</v>
      </c>
      <c r="O378" s="40">
        <v>330</v>
      </c>
      <c r="P378" s="42">
        <f>N378*O378</f>
        <v>1327920</v>
      </c>
      <c r="Q378" s="51">
        <f>P378*0.01%</f>
        <v>132.792</v>
      </c>
      <c r="R378" s="51">
        <f t="shared" si="177"/>
        <v>119.5128</v>
      </c>
      <c r="S378" s="79">
        <f>Q378-R378</f>
        <v>13.279200000000003</v>
      </c>
      <c r="T378" s="101"/>
    </row>
    <row r="379" spans="1:20" s="103" customFormat="1" ht="21" x14ac:dyDescent="0.45">
      <c r="A379" s="202"/>
      <c r="B379" s="76"/>
      <c r="C379" s="45"/>
      <c r="D379" s="45"/>
      <c r="E379" s="104"/>
      <c r="F379" s="78"/>
      <c r="G379" s="47" t="s">
        <v>307</v>
      </c>
      <c r="H379" s="50" t="s">
        <v>408</v>
      </c>
      <c r="I379" s="48" t="s">
        <v>26</v>
      </c>
      <c r="J379" s="49">
        <v>7</v>
      </c>
      <c r="K379" s="50" t="s">
        <v>28</v>
      </c>
      <c r="L379" s="50" t="s">
        <v>22</v>
      </c>
      <c r="M379" s="50" t="s">
        <v>21</v>
      </c>
      <c r="N379" s="42">
        <f>K379*400+L379*100+M379</f>
        <v>3902</v>
      </c>
      <c r="O379" s="40">
        <v>330</v>
      </c>
      <c r="P379" s="42">
        <f>N379*O379</f>
        <v>1287660</v>
      </c>
      <c r="Q379" s="51">
        <f>P379*0.01%</f>
        <v>128.76600000000002</v>
      </c>
      <c r="R379" s="51">
        <f t="shared" si="177"/>
        <v>115.88940000000002</v>
      </c>
      <c r="S379" s="79">
        <f>Q379-R379</f>
        <v>12.876599999999996</v>
      </c>
      <c r="T379" s="101"/>
    </row>
    <row r="380" spans="1:20" s="103" customFormat="1" ht="21" x14ac:dyDescent="0.45">
      <c r="A380" s="202"/>
      <c r="B380" s="76"/>
      <c r="C380" s="45"/>
      <c r="D380" s="45"/>
      <c r="E380" s="104"/>
      <c r="F380" s="78"/>
      <c r="G380" s="47" t="s">
        <v>307</v>
      </c>
      <c r="H380" s="50" t="s">
        <v>409</v>
      </c>
      <c r="I380" s="48" t="s">
        <v>47</v>
      </c>
      <c r="J380" s="49">
        <v>7</v>
      </c>
      <c r="K380" s="50" t="s">
        <v>34</v>
      </c>
      <c r="L380" s="50" t="s">
        <v>440</v>
      </c>
      <c r="M380" s="50" t="s">
        <v>440</v>
      </c>
      <c r="N380" s="42">
        <f>K380*400+L380*100+M380</f>
        <v>6000</v>
      </c>
      <c r="O380" s="40">
        <v>330</v>
      </c>
      <c r="P380" s="42">
        <f>N380*O380</f>
        <v>1980000</v>
      </c>
      <c r="Q380" s="51">
        <f>P380*0.01%</f>
        <v>198</v>
      </c>
      <c r="R380" s="51">
        <f t="shared" si="177"/>
        <v>178.20000000000002</v>
      </c>
      <c r="S380" s="79">
        <f>Q380-R380</f>
        <v>19.799999999999983</v>
      </c>
      <c r="T380" s="101"/>
    </row>
    <row r="381" spans="1:20" s="103" customFormat="1" ht="21" x14ac:dyDescent="0.45">
      <c r="A381" s="203"/>
      <c r="B381" s="76"/>
      <c r="C381" s="45"/>
      <c r="D381" s="45"/>
      <c r="E381" s="104"/>
      <c r="F381" s="78"/>
      <c r="G381" s="47"/>
      <c r="H381" s="50"/>
      <c r="I381" s="48"/>
      <c r="J381" s="49"/>
      <c r="K381" s="50"/>
      <c r="L381" s="50"/>
      <c r="M381" s="50"/>
      <c r="N381" s="42"/>
      <c r="O381" s="40"/>
      <c r="P381" s="42">
        <f>SUM(P378:P380)</f>
        <v>4595580</v>
      </c>
      <c r="Q381" s="51">
        <f>SUM(Q378:Q380)</f>
        <v>459.55799999999999</v>
      </c>
      <c r="R381" s="51">
        <f t="shared" si="177"/>
        <v>413.60219999999998</v>
      </c>
      <c r="S381" s="79">
        <f>SUM(S378:S380)</f>
        <v>45.955799999999982</v>
      </c>
      <c r="T381" s="101"/>
    </row>
    <row r="382" spans="1:20" s="103" customFormat="1" ht="21" x14ac:dyDescent="0.45">
      <c r="A382" s="132" t="s">
        <v>588</v>
      </c>
      <c r="B382" s="76" t="s">
        <v>156</v>
      </c>
      <c r="C382" s="45" t="s">
        <v>295</v>
      </c>
      <c r="D382" s="45" t="s">
        <v>159</v>
      </c>
      <c r="E382" s="80" t="s">
        <v>559</v>
      </c>
      <c r="F382" s="78" t="s">
        <v>381</v>
      </c>
      <c r="G382" s="47" t="s">
        <v>307</v>
      </c>
      <c r="H382" s="50" t="s">
        <v>401</v>
      </c>
      <c r="I382" s="48" t="s">
        <v>152</v>
      </c>
      <c r="J382" s="49">
        <v>7</v>
      </c>
      <c r="K382" s="50" t="s">
        <v>20</v>
      </c>
      <c r="L382" s="50" t="s">
        <v>21</v>
      </c>
      <c r="M382" s="50" t="s">
        <v>85</v>
      </c>
      <c r="N382" s="42">
        <f>K382*400+L382*100+M382</f>
        <v>667</v>
      </c>
      <c r="O382" s="40">
        <v>330</v>
      </c>
      <c r="P382" s="42">
        <f>N382*O382</f>
        <v>220110</v>
      </c>
      <c r="Q382" s="51">
        <f>P382*0.01%</f>
        <v>22.011000000000003</v>
      </c>
      <c r="R382" s="51">
        <f t="shared" si="177"/>
        <v>19.809900000000003</v>
      </c>
      <c r="S382" s="79">
        <f>Q382-R382</f>
        <v>2.2011000000000003</v>
      </c>
      <c r="T382" s="101"/>
    </row>
    <row r="383" spans="1:20" s="103" customFormat="1" ht="21" x14ac:dyDescent="0.45">
      <c r="A383" s="201" t="s">
        <v>360</v>
      </c>
      <c r="B383" s="76" t="s">
        <v>166</v>
      </c>
      <c r="C383" s="45" t="s">
        <v>296</v>
      </c>
      <c r="D383" s="45" t="s">
        <v>159</v>
      </c>
      <c r="E383" s="80" t="s">
        <v>560</v>
      </c>
      <c r="F383" s="78" t="s">
        <v>333</v>
      </c>
      <c r="G383" s="47" t="s">
        <v>307</v>
      </c>
      <c r="H383" s="50" t="s">
        <v>414</v>
      </c>
      <c r="I383" s="48" t="s">
        <v>77</v>
      </c>
      <c r="J383" s="49">
        <v>7</v>
      </c>
      <c r="K383" s="50" t="s">
        <v>28</v>
      </c>
      <c r="L383" s="50" t="s">
        <v>20</v>
      </c>
      <c r="M383" s="50" t="s">
        <v>95</v>
      </c>
      <c r="N383" s="42">
        <f>K383*400+L383*100+M383</f>
        <v>3777</v>
      </c>
      <c r="O383" s="40">
        <v>330</v>
      </c>
      <c r="P383" s="42">
        <f>N383*O383</f>
        <v>1246410</v>
      </c>
      <c r="Q383" s="51">
        <f>P383*0.01%</f>
        <v>124.64100000000001</v>
      </c>
      <c r="R383" s="51">
        <f t="shared" si="177"/>
        <v>112.1769</v>
      </c>
      <c r="S383" s="79">
        <f>Q383-R383</f>
        <v>12.464100000000002</v>
      </c>
      <c r="T383" s="101"/>
    </row>
    <row r="384" spans="1:20" s="103" customFormat="1" ht="21" x14ac:dyDescent="0.45">
      <c r="A384" s="202"/>
      <c r="B384" s="76"/>
      <c r="C384" s="45"/>
      <c r="D384" s="45"/>
      <c r="E384" s="104"/>
      <c r="F384" s="78"/>
      <c r="G384" s="47" t="s">
        <v>307</v>
      </c>
      <c r="H384" s="50" t="s">
        <v>427</v>
      </c>
      <c r="I384" s="48" t="s">
        <v>22</v>
      </c>
      <c r="J384" s="49">
        <v>7</v>
      </c>
      <c r="K384" s="50" t="s">
        <v>22</v>
      </c>
      <c r="L384" s="50" t="s">
        <v>440</v>
      </c>
      <c r="M384" s="50" t="s">
        <v>82</v>
      </c>
      <c r="N384" s="42">
        <f>K384*400+L384*100+M384</f>
        <v>1264</v>
      </c>
      <c r="O384" s="40">
        <v>330</v>
      </c>
      <c r="P384" s="42">
        <f>N384*O384</f>
        <v>417120</v>
      </c>
      <c r="Q384" s="51">
        <f>P384*0.01%</f>
        <v>41.712000000000003</v>
      </c>
      <c r="R384" s="51">
        <f t="shared" si="177"/>
        <v>37.540800000000004</v>
      </c>
      <c r="S384" s="79">
        <f>Q384-R384</f>
        <v>4.1711999999999989</v>
      </c>
      <c r="T384" s="101"/>
    </row>
    <row r="385" spans="1:20" s="103" customFormat="1" ht="21" x14ac:dyDescent="0.45">
      <c r="A385" s="203"/>
      <c r="B385" s="76"/>
      <c r="C385" s="45"/>
      <c r="D385" s="45"/>
      <c r="E385" s="104"/>
      <c r="F385" s="78"/>
      <c r="G385" s="47"/>
      <c r="H385" s="50"/>
      <c r="I385" s="48"/>
      <c r="J385" s="49"/>
      <c r="K385" s="50"/>
      <c r="L385" s="50"/>
      <c r="M385" s="50"/>
      <c r="N385" s="42"/>
      <c r="O385" s="40"/>
      <c r="P385" s="42">
        <f>SUM(P383:P384)</f>
        <v>1663530</v>
      </c>
      <c r="Q385" s="51">
        <f>SUM(Q383:Q384)</f>
        <v>166.35300000000001</v>
      </c>
      <c r="R385" s="51">
        <f t="shared" si="177"/>
        <v>149.71770000000001</v>
      </c>
      <c r="S385" s="79">
        <f>SUM(S383:S384)</f>
        <v>16.635300000000001</v>
      </c>
      <c r="T385" s="101"/>
    </row>
    <row r="386" spans="1:20" s="103" customFormat="1" ht="21" x14ac:dyDescent="0.45">
      <c r="A386" s="132" t="s">
        <v>308</v>
      </c>
      <c r="B386" s="76" t="s">
        <v>166</v>
      </c>
      <c r="C386" s="45" t="s">
        <v>634</v>
      </c>
      <c r="D386" s="45" t="s">
        <v>635</v>
      </c>
      <c r="E386" s="154" t="s">
        <v>636</v>
      </c>
      <c r="F386" s="78" t="s">
        <v>48</v>
      </c>
      <c r="G386" s="47" t="s">
        <v>577</v>
      </c>
      <c r="H386" s="50" t="s">
        <v>96</v>
      </c>
      <c r="I386" s="48"/>
      <c r="J386" s="49"/>
      <c r="K386" s="50" t="s">
        <v>30</v>
      </c>
      <c r="L386" s="50" t="s">
        <v>440</v>
      </c>
      <c r="M386" s="50" t="s">
        <v>440</v>
      </c>
      <c r="N386" s="42">
        <f>K386*400+L386*100+M386</f>
        <v>4400</v>
      </c>
      <c r="O386" s="40">
        <v>330</v>
      </c>
      <c r="P386" s="42">
        <f>N386*O386</f>
        <v>1452000</v>
      </c>
      <c r="Q386" s="51">
        <f>P386*0.01%</f>
        <v>145.20000000000002</v>
      </c>
      <c r="R386" s="51">
        <f>Q386*90%</f>
        <v>130.68</v>
      </c>
      <c r="S386" s="79">
        <v>14</v>
      </c>
      <c r="T386" s="101"/>
    </row>
    <row r="387" spans="1:20" s="103" customFormat="1" ht="21" x14ac:dyDescent="0.45">
      <c r="A387" s="201" t="s">
        <v>646</v>
      </c>
      <c r="B387" s="76" t="s">
        <v>166</v>
      </c>
      <c r="C387" s="45" t="s">
        <v>297</v>
      </c>
      <c r="D387" s="45" t="s">
        <v>230</v>
      </c>
      <c r="E387" s="80" t="s">
        <v>561</v>
      </c>
      <c r="F387" s="78" t="s">
        <v>349</v>
      </c>
      <c r="G387" s="47" t="s">
        <v>307</v>
      </c>
      <c r="H387" s="50" t="s">
        <v>414</v>
      </c>
      <c r="I387" s="48" t="s">
        <v>148</v>
      </c>
      <c r="J387" s="49">
        <v>7</v>
      </c>
      <c r="K387" s="50" t="s">
        <v>25</v>
      </c>
      <c r="L387" s="50" t="s">
        <v>21</v>
      </c>
      <c r="M387" s="50" t="s">
        <v>113</v>
      </c>
      <c r="N387" s="42">
        <f>K387*400+L387*100+M387</f>
        <v>2695</v>
      </c>
      <c r="O387" s="40">
        <v>330</v>
      </c>
      <c r="P387" s="42">
        <f>N387*O387</f>
        <v>889350</v>
      </c>
      <c r="Q387" s="51">
        <f>P387*0.01%</f>
        <v>88.935000000000002</v>
      </c>
      <c r="R387" s="51">
        <f t="shared" si="177"/>
        <v>80.041499999999999</v>
      </c>
      <c r="S387" s="79">
        <f>Q387-R387</f>
        <v>8.8935000000000031</v>
      </c>
      <c r="T387" s="101"/>
    </row>
    <row r="388" spans="1:20" s="103" customFormat="1" ht="21" x14ac:dyDescent="0.45">
      <c r="A388" s="202"/>
      <c r="B388" s="76"/>
      <c r="C388" s="45"/>
      <c r="D388" s="45"/>
      <c r="E388" s="104"/>
      <c r="F388" s="78"/>
      <c r="G388" s="47" t="s">
        <v>307</v>
      </c>
      <c r="H388" s="50" t="s">
        <v>414</v>
      </c>
      <c r="I388" s="48" t="s">
        <v>69</v>
      </c>
      <c r="J388" s="49">
        <v>7</v>
      </c>
      <c r="K388" s="50" t="s">
        <v>22</v>
      </c>
      <c r="L388" s="50" t="s">
        <v>21</v>
      </c>
      <c r="M388" s="50" t="s">
        <v>440</v>
      </c>
      <c r="N388" s="42">
        <f>K388*400+L388*100+M388</f>
        <v>1400</v>
      </c>
      <c r="O388" s="40">
        <v>330</v>
      </c>
      <c r="P388" s="42">
        <f>N388*O388</f>
        <v>462000</v>
      </c>
      <c r="Q388" s="51">
        <f>P388*0.01%</f>
        <v>46.2</v>
      </c>
      <c r="R388" s="51">
        <f t="shared" si="177"/>
        <v>41.580000000000005</v>
      </c>
      <c r="S388" s="79">
        <f>Q388-R388</f>
        <v>4.6199999999999974</v>
      </c>
      <c r="T388" s="101"/>
    </row>
    <row r="389" spans="1:20" s="103" customFormat="1" ht="21" x14ac:dyDescent="0.45">
      <c r="A389" s="203"/>
      <c r="B389" s="76"/>
      <c r="C389" s="45"/>
      <c r="D389" s="45"/>
      <c r="E389" s="104"/>
      <c r="F389" s="78"/>
      <c r="G389" s="47"/>
      <c r="H389" s="50"/>
      <c r="I389" s="48"/>
      <c r="J389" s="49"/>
      <c r="K389" s="50"/>
      <c r="L389" s="50"/>
      <c r="M389" s="50"/>
      <c r="N389" s="42"/>
      <c r="O389" s="40"/>
      <c r="P389" s="42">
        <f>SUM(P387:P388)</f>
        <v>1351350</v>
      </c>
      <c r="Q389" s="51">
        <f>SUM(Q387:Q388)</f>
        <v>135.13499999999999</v>
      </c>
      <c r="R389" s="51">
        <f t="shared" si="177"/>
        <v>121.6215</v>
      </c>
      <c r="S389" s="79">
        <f>SUM(S387:S388)</f>
        <v>13.513500000000001</v>
      </c>
      <c r="T389" s="101"/>
    </row>
    <row r="390" spans="1:20" s="103" customFormat="1" ht="21" x14ac:dyDescent="0.45">
      <c r="A390" s="201" t="s">
        <v>378</v>
      </c>
      <c r="B390" s="76" t="s">
        <v>156</v>
      </c>
      <c r="C390" s="45" t="s">
        <v>298</v>
      </c>
      <c r="D390" s="45" t="s">
        <v>158</v>
      </c>
      <c r="E390" s="80" t="s">
        <v>562</v>
      </c>
      <c r="F390" s="78" t="s">
        <v>382</v>
      </c>
      <c r="G390" s="47" t="s">
        <v>307</v>
      </c>
      <c r="H390" s="50" t="s">
        <v>423</v>
      </c>
      <c r="I390" s="48" t="s">
        <v>56</v>
      </c>
      <c r="J390" s="49">
        <v>7</v>
      </c>
      <c r="K390" s="50" t="s">
        <v>22</v>
      </c>
      <c r="L390" s="50" t="s">
        <v>20</v>
      </c>
      <c r="M390" s="50" t="s">
        <v>86</v>
      </c>
      <c r="N390" s="42">
        <f>K390*400+L390*100+M390</f>
        <v>1368</v>
      </c>
      <c r="O390" s="40">
        <v>330</v>
      </c>
      <c r="P390" s="42">
        <f>N390*O390</f>
        <v>451440</v>
      </c>
      <c r="Q390" s="51">
        <f>P390*0.01%</f>
        <v>45.144000000000005</v>
      </c>
      <c r="R390" s="51">
        <f t="shared" si="177"/>
        <v>40.629600000000003</v>
      </c>
      <c r="S390" s="79">
        <f>Q390-R390</f>
        <v>4.514400000000002</v>
      </c>
      <c r="T390" s="101"/>
    </row>
    <row r="391" spans="1:20" s="103" customFormat="1" ht="21" x14ac:dyDescent="0.45">
      <c r="A391" s="202"/>
      <c r="B391" s="76"/>
      <c r="C391" s="45"/>
      <c r="D391" s="45"/>
      <c r="E391" s="104"/>
      <c r="F391" s="78"/>
      <c r="G391" s="47" t="s">
        <v>307</v>
      </c>
      <c r="H391" s="50" t="s">
        <v>423</v>
      </c>
      <c r="I391" s="48" t="s">
        <v>53</v>
      </c>
      <c r="J391" s="49">
        <v>7</v>
      </c>
      <c r="K391" s="50" t="s">
        <v>21</v>
      </c>
      <c r="L391" s="50" t="s">
        <v>21</v>
      </c>
      <c r="M391" s="50" t="s">
        <v>77</v>
      </c>
      <c r="N391" s="42">
        <f>K391*400+L391*100+M391</f>
        <v>1059</v>
      </c>
      <c r="O391" s="40">
        <v>330</v>
      </c>
      <c r="P391" s="42">
        <f>N391*O391</f>
        <v>349470</v>
      </c>
      <c r="Q391" s="51">
        <f>P391*0.01%</f>
        <v>34.947000000000003</v>
      </c>
      <c r="R391" s="51">
        <f t="shared" si="177"/>
        <v>31.452300000000005</v>
      </c>
      <c r="S391" s="79">
        <f>Q391-R391</f>
        <v>3.4946999999999981</v>
      </c>
      <c r="T391" s="101"/>
    </row>
    <row r="392" spans="1:20" s="103" customFormat="1" ht="21" x14ac:dyDescent="0.45">
      <c r="A392" s="202"/>
      <c r="B392" s="76"/>
      <c r="C392" s="45"/>
      <c r="D392" s="45"/>
      <c r="E392" s="104"/>
      <c r="F392" s="78"/>
      <c r="G392" s="47" t="s">
        <v>307</v>
      </c>
      <c r="H392" s="50" t="s">
        <v>405</v>
      </c>
      <c r="I392" s="48" t="s">
        <v>98</v>
      </c>
      <c r="J392" s="49">
        <v>7</v>
      </c>
      <c r="K392" s="50" t="s">
        <v>24</v>
      </c>
      <c r="L392" s="50" t="s">
        <v>22</v>
      </c>
      <c r="M392" s="50" t="s">
        <v>68</v>
      </c>
      <c r="N392" s="42">
        <f>K392*400+L392*100+M392</f>
        <v>2350</v>
      </c>
      <c r="O392" s="40">
        <v>330</v>
      </c>
      <c r="P392" s="42">
        <f>N392*O392</f>
        <v>775500</v>
      </c>
      <c r="Q392" s="51">
        <f>P392*0.01%</f>
        <v>77.55</v>
      </c>
      <c r="R392" s="51">
        <f t="shared" si="177"/>
        <v>69.795000000000002</v>
      </c>
      <c r="S392" s="79">
        <f>Q392-R392</f>
        <v>7.7549999999999955</v>
      </c>
      <c r="T392" s="101"/>
    </row>
    <row r="393" spans="1:20" s="103" customFormat="1" ht="21" x14ac:dyDescent="0.45">
      <c r="A393" s="202"/>
      <c r="B393" s="76"/>
      <c r="C393" s="45"/>
      <c r="D393" s="45"/>
      <c r="E393" s="104"/>
      <c r="F393" s="78"/>
      <c r="G393" s="47" t="s">
        <v>307</v>
      </c>
      <c r="H393" s="50" t="s">
        <v>422</v>
      </c>
      <c r="I393" s="48" t="s">
        <v>33</v>
      </c>
      <c r="J393" s="49">
        <v>7</v>
      </c>
      <c r="K393" s="50" t="s">
        <v>26</v>
      </c>
      <c r="L393" s="50" t="s">
        <v>21</v>
      </c>
      <c r="M393" s="50" t="s">
        <v>94</v>
      </c>
      <c r="N393" s="42">
        <f>K393*400+L393*100+M393</f>
        <v>3076</v>
      </c>
      <c r="O393" s="40">
        <v>330</v>
      </c>
      <c r="P393" s="42">
        <f>N393*O393</f>
        <v>1015080</v>
      </c>
      <c r="Q393" s="51">
        <f>P393*0.01%</f>
        <v>101.50800000000001</v>
      </c>
      <c r="R393" s="51">
        <f t="shared" si="177"/>
        <v>91.357200000000006</v>
      </c>
      <c r="S393" s="79">
        <f>Q393-R393</f>
        <v>10.150800000000004</v>
      </c>
      <c r="T393" s="101"/>
    </row>
    <row r="394" spans="1:20" s="103" customFormat="1" ht="21" x14ac:dyDescent="0.45">
      <c r="A394" s="203"/>
      <c r="B394" s="76"/>
      <c r="C394" s="45"/>
      <c r="D394" s="45"/>
      <c r="E394" s="104"/>
      <c r="F394" s="78"/>
      <c r="G394" s="47"/>
      <c r="H394" s="50"/>
      <c r="I394" s="48"/>
      <c r="J394" s="49"/>
      <c r="K394" s="50"/>
      <c r="L394" s="50"/>
      <c r="M394" s="50"/>
      <c r="N394" s="42"/>
      <c r="O394" s="40"/>
      <c r="P394" s="42">
        <f>SUM(P390:P393)</f>
        <v>2591490</v>
      </c>
      <c r="Q394" s="51">
        <f>SUM(Q390:Q393)</f>
        <v>259.149</v>
      </c>
      <c r="R394" s="51">
        <f t="shared" si="177"/>
        <v>233.23410000000001</v>
      </c>
      <c r="S394" s="79">
        <f>SUM(S390:S393)</f>
        <v>25.914899999999999</v>
      </c>
      <c r="T394" s="101"/>
    </row>
    <row r="395" spans="1:20" s="103" customFormat="1" ht="21" x14ac:dyDescent="0.45">
      <c r="A395" s="201" t="s">
        <v>374</v>
      </c>
      <c r="B395" s="76" t="s">
        <v>156</v>
      </c>
      <c r="C395" s="45" t="s">
        <v>299</v>
      </c>
      <c r="D395" s="45" t="s">
        <v>170</v>
      </c>
      <c r="E395" s="80" t="s">
        <v>563</v>
      </c>
      <c r="F395" s="78" t="s">
        <v>314</v>
      </c>
      <c r="G395" s="47" t="s">
        <v>307</v>
      </c>
      <c r="H395" s="50" t="s">
        <v>424</v>
      </c>
      <c r="I395" s="48" t="s">
        <v>53</v>
      </c>
      <c r="J395" s="49">
        <v>7</v>
      </c>
      <c r="K395" s="50" t="s">
        <v>440</v>
      </c>
      <c r="L395" s="50" t="s">
        <v>21</v>
      </c>
      <c r="M395" s="50" t="s">
        <v>109</v>
      </c>
      <c r="N395" s="42">
        <f>K395*400+L395*100+M395</f>
        <v>291</v>
      </c>
      <c r="O395" s="40">
        <v>330</v>
      </c>
      <c r="P395" s="42">
        <f>N395*O395</f>
        <v>96030</v>
      </c>
      <c r="Q395" s="51">
        <f>P395*0.01%</f>
        <v>9.6029999999999998</v>
      </c>
      <c r="R395" s="51">
        <f t="shared" si="177"/>
        <v>8.6426999999999996</v>
      </c>
      <c r="S395" s="79">
        <f>Q395-R395</f>
        <v>0.96030000000000015</v>
      </c>
      <c r="T395" s="101"/>
    </row>
    <row r="396" spans="1:20" s="103" customFormat="1" ht="21" x14ac:dyDescent="0.45">
      <c r="A396" s="202"/>
      <c r="B396" s="76"/>
      <c r="C396" s="45"/>
      <c r="D396" s="45"/>
      <c r="E396" s="80"/>
      <c r="F396" s="78"/>
      <c r="G396" s="47" t="s">
        <v>577</v>
      </c>
      <c r="H396" s="50" t="s">
        <v>155</v>
      </c>
      <c r="I396" s="48"/>
      <c r="J396" s="49">
        <v>7</v>
      </c>
      <c r="K396" s="50" t="s">
        <v>35</v>
      </c>
      <c r="L396" s="50" t="s">
        <v>440</v>
      </c>
      <c r="M396" s="50" t="s">
        <v>440</v>
      </c>
      <c r="N396" s="42">
        <f>K396*400+L396*100+M396</f>
        <v>6400</v>
      </c>
      <c r="O396" s="40">
        <v>330</v>
      </c>
      <c r="P396" s="42">
        <f>N396*O396</f>
        <v>2112000</v>
      </c>
      <c r="Q396" s="51">
        <f>P396*0.01%</f>
        <v>211.20000000000002</v>
      </c>
      <c r="R396" s="51">
        <f t="shared" si="177"/>
        <v>190.08</v>
      </c>
      <c r="S396" s="79">
        <f>Q396-R396</f>
        <v>21.120000000000005</v>
      </c>
      <c r="T396" s="101"/>
    </row>
    <row r="397" spans="1:20" s="103" customFormat="1" ht="21" x14ac:dyDescent="0.45">
      <c r="A397" s="202"/>
      <c r="B397" s="76"/>
      <c r="C397" s="45"/>
      <c r="D397" s="45"/>
      <c r="E397" s="104"/>
      <c r="F397" s="78"/>
      <c r="G397" s="47" t="s">
        <v>307</v>
      </c>
      <c r="H397" s="50" t="s">
        <v>424</v>
      </c>
      <c r="I397" s="48" t="s">
        <v>51</v>
      </c>
      <c r="J397" s="49">
        <v>7</v>
      </c>
      <c r="K397" s="50" t="s">
        <v>440</v>
      </c>
      <c r="L397" s="50" t="s">
        <v>21</v>
      </c>
      <c r="M397" s="50" t="s">
        <v>44</v>
      </c>
      <c r="N397" s="42">
        <f>K397*400+L397*100+M397</f>
        <v>225</v>
      </c>
      <c r="O397" s="40">
        <v>330</v>
      </c>
      <c r="P397" s="42">
        <f>N397*O397</f>
        <v>74250</v>
      </c>
      <c r="Q397" s="51">
        <f>P397*0.01%</f>
        <v>7.4250000000000007</v>
      </c>
      <c r="R397" s="51">
        <f t="shared" si="177"/>
        <v>6.682500000000001</v>
      </c>
      <c r="S397" s="79">
        <f>Q397-R397</f>
        <v>0.74249999999999972</v>
      </c>
      <c r="T397" s="101"/>
    </row>
    <row r="398" spans="1:20" s="103" customFormat="1" ht="21" x14ac:dyDescent="0.45">
      <c r="A398" s="203"/>
      <c r="B398" s="76"/>
      <c r="C398" s="45"/>
      <c r="D398" s="45"/>
      <c r="E398" s="104"/>
      <c r="F398" s="78"/>
      <c r="G398" s="47"/>
      <c r="H398" s="50"/>
      <c r="I398" s="48"/>
      <c r="J398" s="49"/>
      <c r="K398" s="50"/>
      <c r="L398" s="50"/>
      <c r="M398" s="50"/>
      <c r="N398" s="42"/>
      <c r="O398" s="40"/>
      <c r="P398" s="42">
        <f>SUM(P395:P397)</f>
        <v>2282280</v>
      </c>
      <c r="Q398" s="51">
        <f>SUM(Q395:Q397)</f>
        <v>228.22800000000004</v>
      </c>
      <c r="R398" s="51">
        <f t="shared" si="177"/>
        <v>205.40520000000004</v>
      </c>
      <c r="S398" s="79">
        <f>SUM(S395:S397)</f>
        <v>22.822800000000004</v>
      </c>
      <c r="T398" s="101"/>
    </row>
    <row r="399" spans="1:20" s="103" customFormat="1" ht="21.75" x14ac:dyDescent="0.45">
      <c r="A399" s="132" t="s">
        <v>716</v>
      </c>
      <c r="B399" s="170" t="s">
        <v>156</v>
      </c>
      <c r="C399" s="45" t="s">
        <v>705</v>
      </c>
      <c r="D399" s="142" t="s">
        <v>159</v>
      </c>
      <c r="E399" s="143" t="s">
        <v>706</v>
      </c>
      <c r="F399" s="171" t="s">
        <v>707</v>
      </c>
      <c r="G399" s="47" t="s">
        <v>307</v>
      </c>
      <c r="H399" s="50" t="s">
        <v>411</v>
      </c>
      <c r="I399" s="49">
        <v>4</v>
      </c>
      <c r="J399" s="39" t="s">
        <v>442</v>
      </c>
      <c r="K399" s="50" t="s">
        <v>22</v>
      </c>
      <c r="L399" s="50" t="s">
        <v>20</v>
      </c>
      <c r="M399" s="50" t="s">
        <v>63</v>
      </c>
      <c r="N399" s="42">
        <f t="shared" ref="N399" si="179">K399*400+L399*100+M399</f>
        <v>1345</v>
      </c>
      <c r="O399" s="40">
        <v>330</v>
      </c>
      <c r="P399" s="42">
        <f t="shared" ref="P399" si="180">N399*O399</f>
        <v>443850</v>
      </c>
      <c r="Q399" s="82">
        <f t="shared" ref="Q399" si="181">P399*0.01%</f>
        <v>44.385000000000005</v>
      </c>
      <c r="R399" s="82">
        <f t="shared" si="177"/>
        <v>39.946500000000007</v>
      </c>
      <c r="S399" s="83">
        <f t="shared" ref="S399" si="182">Q399-R399</f>
        <v>4.4384999999999977</v>
      </c>
      <c r="T399" s="84" t="s">
        <v>708</v>
      </c>
    </row>
    <row r="400" spans="1:20" s="103" customFormat="1" ht="21" x14ac:dyDescent="0.45">
      <c r="A400" s="201" t="s">
        <v>717</v>
      </c>
      <c r="B400" s="76" t="s">
        <v>156</v>
      </c>
      <c r="C400" s="45" t="s">
        <v>300</v>
      </c>
      <c r="D400" s="45" t="s">
        <v>158</v>
      </c>
      <c r="E400" s="80" t="s">
        <v>564</v>
      </c>
      <c r="F400" s="78" t="s">
        <v>330</v>
      </c>
      <c r="G400" s="47" t="s">
        <v>307</v>
      </c>
      <c r="H400" s="50" t="s">
        <v>405</v>
      </c>
      <c r="I400" s="48" t="s">
        <v>102</v>
      </c>
      <c r="J400" s="49">
        <v>7</v>
      </c>
      <c r="K400" s="50" t="s">
        <v>21</v>
      </c>
      <c r="L400" s="50" t="s">
        <v>21</v>
      </c>
      <c r="M400" s="50" t="s">
        <v>114</v>
      </c>
      <c r="N400" s="42">
        <f>K400*400+L400*100+M400</f>
        <v>1096</v>
      </c>
      <c r="O400" s="40">
        <v>330</v>
      </c>
      <c r="P400" s="42">
        <f>N400*O400</f>
        <v>361680</v>
      </c>
      <c r="Q400" s="51">
        <f>P400*0.01%</f>
        <v>36.167999999999999</v>
      </c>
      <c r="R400" s="51">
        <f t="shared" si="177"/>
        <v>32.551200000000001</v>
      </c>
      <c r="S400" s="79">
        <f>Q400-R400</f>
        <v>3.6167999999999978</v>
      </c>
      <c r="T400" s="101"/>
    </row>
    <row r="401" spans="1:20" s="103" customFormat="1" ht="21" x14ac:dyDescent="0.45">
      <c r="A401" s="202"/>
      <c r="B401" s="76"/>
      <c r="C401" s="45"/>
      <c r="D401" s="45"/>
      <c r="E401" s="104"/>
      <c r="F401" s="78"/>
      <c r="G401" s="47" t="s">
        <v>307</v>
      </c>
      <c r="H401" s="50" t="s">
        <v>401</v>
      </c>
      <c r="I401" s="48" t="s">
        <v>368</v>
      </c>
      <c r="J401" s="49">
        <v>7</v>
      </c>
      <c r="K401" s="50" t="s">
        <v>20</v>
      </c>
      <c r="L401" s="50" t="s">
        <v>21</v>
      </c>
      <c r="M401" s="50" t="s">
        <v>45</v>
      </c>
      <c r="N401" s="42">
        <f>K401*400+L401*100+M401</f>
        <v>626</v>
      </c>
      <c r="O401" s="40">
        <v>330</v>
      </c>
      <c r="P401" s="42">
        <f>N401*O401</f>
        <v>206580</v>
      </c>
      <c r="Q401" s="51">
        <f>P401*0.01%</f>
        <v>20.658000000000001</v>
      </c>
      <c r="R401" s="51">
        <f t="shared" si="177"/>
        <v>18.592200000000002</v>
      </c>
      <c r="S401" s="79">
        <f>Q401-R401</f>
        <v>2.0657999999999994</v>
      </c>
      <c r="T401" s="101"/>
    </row>
    <row r="402" spans="1:20" s="103" customFormat="1" ht="21" x14ac:dyDescent="0.45">
      <c r="A402" s="203"/>
      <c r="B402" s="76"/>
      <c r="C402" s="45"/>
      <c r="D402" s="45"/>
      <c r="E402" s="104"/>
      <c r="F402" s="78"/>
      <c r="G402" s="47"/>
      <c r="H402" s="50"/>
      <c r="I402" s="48"/>
      <c r="J402" s="49"/>
      <c r="K402" s="50"/>
      <c r="L402" s="50"/>
      <c r="M402" s="50"/>
      <c r="N402" s="42"/>
      <c r="O402" s="40"/>
      <c r="P402" s="42">
        <f>SUM(P400:P401)</f>
        <v>568260</v>
      </c>
      <c r="Q402" s="51">
        <f>SUM(Q400:Q401)</f>
        <v>56.826000000000001</v>
      </c>
      <c r="R402" s="51">
        <f t="shared" si="177"/>
        <v>51.1434</v>
      </c>
      <c r="S402" s="79">
        <f>SUM(S400:S401)</f>
        <v>5.6825999999999972</v>
      </c>
      <c r="T402" s="101"/>
    </row>
    <row r="403" spans="1:20" s="103" customFormat="1" ht="21" x14ac:dyDescent="0.45">
      <c r="A403" s="201" t="s">
        <v>718</v>
      </c>
      <c r="B403" s="76" t="s">
        <v>163</v>
      </c>
      <c r="C403" s="45" t="s">
        <v>300</v>
      </c>
      <c r="D403" s="45" t="s">
        <v>158</v>
      </c>
      <c r="E403" s="80" t="s">
        <v>565</v>
      </c>
      <c r="F403" s="78" t="s">
        <v>383</v>
      </c>
      <c r="G403" s="47" t="s">
        <v>307</v>
      </c>
      <c r="H403" s="50" t="s">
        <v>412</v>
      </c>
      <c r="I403" s="48" t="s">
        <v>26</v>
      </c>
      <c r="J403" s="49">
        <v>7</v>
      </c>
      <c r="K403" s="50" t="s">
        <v>31</v>
      </c>
      <c r="L403" s="50" t="s">
        <v>20</v>
      </c>
      <c r="M403" s="50" t="s">
        <v>53</v>
      </c>
      <c r="N403" s="42">
        <f>K403*400+L403*100+M403</f>
        <v>4934</v>
      </c>
      <c r="O403" s="40">
        <v>330</v>
      </c>
      <c r="P403" s="42">
        <f>N403*O403</f>
        <v>1628220</v>
      </c>
      <c r="Q403" s="51">
        <f>P403*0.01%</f>
        <v>162.822</v>
      </c>
      <c r="R403" s="51">
        <f t="shared" si="177"/>
        <v>146.53980000000001</v>
      </c>
      <c r="S403" s="79">
        <f>Q403-R403</f>
        <v>16.282199999999989</v>
      </c>
      <c r="T403" s="101"/>
    </row>
    <row r="404" spans="1:20" s="103" customFormat="1" ht="21" x14ac:dyDescent="0.45">
      <c r="A404" s="202"/>
      <c r="B404" s="76"/>
      <c r="C404" s="45"/>
      <c r="D404" s="45"/>
      <c r="E404" s="104"/>
      <c r="F404" s="78"/>
      <c r="G404" s="47" t="s">
        <v>307</v>
      </c>
      <c r="H404" s="50" t="s">
        <v>439</v>
      </c>
      <c r="I404" s="48" t="s">
        <v>20</v>
      </c>
      <c r="J404" s="49">
        <v>7</v>
      </c>
      <c r="K404" s="50" t="s">
        <v>51</v>
      </c>
      <c r="L404" s="50" t="s">
        <v>22</v>
      </c>
      <c r="M404" s="50" t="s">
        <v>102</v>
      </c>
      <c r="N404" s="42">
        <f>K404*400+L404*100+M404</f>
        <v>13184</v>
      </c>
      <c r="O404" s="40">
        <v>330</v>
      </c>
      <c r="P404" s="42">
        <f>N404*O404</f>
        <v>4350720</v>
      </c>
      <c r="Q404" s="51">
        <f>P404*0.01%</f>
        <v>435.072</v>
      </c>
      <c r="R404" s="51">
        <f t="shared" si="177"/>
        <v>391.56479999999999</v>
      </c>
      <c r="S404" s="79">
        <f>Q404-R404</f>
        <v>43.507200000000012</v>
      </c>
      <c r="T404" s="101"/>
    </row>
    <row r="405" spans="1:20" s="103" customFormat="1" ht="21" x14ac:dyDescent="0.45">
      <c r="A405" s="203"/>
      <c r="B405" s="76"/>
      <c r="C405" s="45"/>
      <c r="D405" s="45"/>
      <c r="E405" s="104"/>
      <c r="F405" s="78"/>
      <c r="G405" s="47"/>
      <c r="H405" s="50"/>
      <c r="I405" s="48"/>
      <c r="J405" s="49"/>
      <c r="K405" s="50"/>
      <c r="L405" s="50"/>
      <c r="M405" s="50"/>
      <c r="N405" s="42"/>
      <c r="O405" s="40"/>
      <c r="P405" s="42">
        <f>SUM(P403:P404)</f>
        <v>5978940</v>
      </c>
      <c r="Q405" s="51">
        <f>SUM(Q403:Q404)</f>
        <v>597.89400000000001</v>
      </c>
      <c r="R405" s="51">
        <f t="shared" si="177"/>
        <v>538.1046</v>
      </c>
      <c r="S405" s="79">
        <f>SUM(S403:S404)</f>
        <v>59.789400000000001</v>
      </c>
      <c r="T405" s="101"/>
    </row>
    <row r="406" spans="1:20" s="103" customFormat="1" ht="21" x14ac:dyDescent="0.45">
      <c r="A406" s="132" t="s">
        <v>719</v>
      </c>
      <c r="B406" s="76" t="s">
        <v>166</v>
      </c>
      <c r="C406" s="45" t="s">
        <v>301</v>
      </c>
      <c r="D406" s="45" t="s">
        <v>159</v>
      </c>
      <c r="E406" s="80" t="s">
        <v>566</v>
      </c>
      <c r="F406" s="78" t="s">
        <v>384</v>
      </c>
      <c r="G406" s="47" t="s">
        <v>307</v>
      </c>
      <c r="H406" s="50" t="s">
        <v>414</v>
      </c>
      <c r="I406" s="48" t="s">
        <v>23</v>
      </c>
      <c r="J406" s="49">
        <v>7</v>
      </c>
      <c r="K406" s="50" t="s">
        <v>20</v>
      </c>
      <c r="L406" s="50" t="s">
        <v>22</v>
      </c>
      <c r="M406" s="50" t="s">
        <v>64</v>
      </c>
      <c r="N406" s="42">
        <f>K406*400+L406*100+M406</f>
        <v>746</v>
      </c>
      <c r="O406" s="40">
        <v>330</v>
      </c>
      <c r="P406" s="42">
        <f>N406*O406</f>
        <v>246180</v>
      </c>
      <c r="Q406" s="51">
        <f t="shared" ref="Q406:Q414" si="183">P406*0.01%</f>
        <v>24.618000000000002</v>
      </c>
      <c r="R406" s="51">
        <f t="shared" ref="R406:R423" si="184">Q406*90%</f>
        <v>22.156200000000002</v>
      </c>
      <c r="S406" s="79">
        <f t="shared" ref="S406:S414" si="185">Q406-R406</f>
        <v>2.4618000000000002</v>
      </c>
      <c r="T406" s="101"/>
    </row>
    <row r="407" spans="1:20" s="103" customFormat="1" ht="21" x14ac:dyDescent="0.45">
      <c r="A407" s="201" t="s">
        <v>720</v>
      </c>
      <c r="B407" s="76" t="s">
        <v>156</v>
      </c>
      <c r="C407" s="45" t="s">
        <v>302</v>
      </c>
      <c r="D407" s="45" t="s">
        <v>158</v>
      </c>
      <c r="E407" s="80" t="s">
        <v>567</v>
      </c>
      <c r="F407" s="78" t="s">
        <v>143</v>
      </c>
      <c r="G407" s="47" t="s">
        <v>307</v>
      </c>
      <c r="H407" s="50" t="s">
        <v>401</v>
      </c>
      <c r="I407" s="48" t="s">
        <v>96</v>
      </c>
      <c r="J407" s="49">
        <v>7</v>
      </c>
      <c r="K407" s="50" t="s">
        <v>26</v>
      </c>
      <c r="L407" s="50" t="s">
        <v>22</v>
      </c>
      <c r="M407" s="50" t="s">
        <v>47</v>
      </c>
      <c r="N407" s="42">
        <f>K407*400+L407*100+M407</f>
        <v>3128</v>
      </c>
      <c r="O407" s="40">
        <v>330</v>
      </c>
      <c r="P407" s="42">
        <f>N407*O407</f>
        <v>1032240</v>
      </c>
      <c r="Q407" s="51">
        <f t="shared" si="183"/>
        <v>103.224</v>
      </c>
      <c r="R407" s="51">
        <f t="shared" si="184"/>
        <v>92.901600000000002</v>
      </c>
      <c r="S407" s="79">
        <f t="shared" si="185"/>
        <v>10.322400000000002</v>
      </c>
      <c r="T407" s="101"/>
    </row>
    <row r="408" spans="1:20" s="103" customFormat="1" ht="21" x14ac:dyDescent="0.45">
      <c r="A408" s="202"/>
      <c r="B408" s="76"/>
      <c r="C408" s="45"/>
      <c r="D408" s="45"/>
      <c r="E408" s="104"/>
      <c r="F408" s="78"/>
      <c r="G408" s="47" t="s">
        <v>307</v>
      </c>
      <c r="H408" s="50" t="s">
        <v>413</v>
      </c>
      <c r="I408" s="48" t="s">
        <v>33</v>
      </c>
      <c r="J408" s="49">
        <v>7</v>
      </c>
      <c r="K408" s="50" t="s">
        <v>23</v>
      </c>
      <c r="L408" s="50" t="s">
        <v>20</v>
      </c>
      <c r="M408" s="50" t="s">
        <v>49</v>
      </c>
      <c r="N408" s="42">
        <f>K408*400+L408*100+M408</f>
        <v>1730</v>
      </c>
      <c r="O408" s="40">
        <v>330</v>
      </c>
      <c r="P408" s="42">
        <f>N408*O408</f>
        <v>570900</v>
      </c>
      <c r="Q408" s="51">
        <f t="shared" si="183"/>
        <v>57.09</v>
      </c>
      <c r="R408" s="51">
        <f t="shared" si="184"/>
        <v>51.381000000000007</v>
      </c>
      <c r="S408" s="79">
        <f t="shared" si="185"/>
        <v>5.7089999999999961</v>
      </c>
      <c r="T408" s="101"/>
    </row>
    <row r="409" spans="1:20" s="103" customFormat="1" ht="21" x14ac:dyDescent="0.45">
      <c r="A409" s="203"/>
      <c r="B409" s="76"/>
      <c r="C409" s="45"/>
      <c r="D409" s="45"/>
      <c r="E409" s="104"/>
      <c r="F409" s="78"/>
      <c r="G409" s="47"/>
      <c r="H409" s="50"/>
      <c r="I409" s="48"/>
      <c r="J409" s="49"/>
      <c r="K409" s="50"/>
      <c r="L409" s="50"/>
      <c r="M409" s="50"/>
      <c r="N409" s="42"/>
      <c r="O409" s="40"/>
      <c r="P409" s="42">
        <f>SUM(P407:P408)</f>
        <v>1603140</v>
      </c>
      <c r="Q409" s="51">
        <f t="shared" si="183"/>
        <v>160.31400000000002</v>
      </c>
      <c r="R409" s="51">
        <f t="shared" si="184"/>
        <v>144.28260000000003</v>
      </c>
      <c r="S409" s="79">
        <f t="shared" si="185"/>
        <v>16.031399999999991</v>
      </c>
      <c r="T409" s="101"/>
    </row>
    <row r="410" spans="1:20" s="103" customFormat="1" ht="21" x14ac:dyDescent="0.45">
      <c r="A410" s="132" t="s">
        <v>344</v>
      </c>
      <c r="B410" s="76" t="s">
        <v>166</v>
      </c>
      <c r="C410" s="45" t="s">
        <v>303</v>
      </c>
      <c r="D410" s="45" t="s">
        <v>161</v>
      </c>
      <c r="E410" s="80" t="s">
        <v>568</v>
      </c>
      <c r="F410" s="78" t="s">
        <v>385</v>
      </c>
      <c r="G410" s="47" t="s">
        <v>307</v>
      </c>
      <c r="H410" s="50" t="s">
        <v>401</v>
      </c>
      <c r="I410" s="48" t="s">
        <v>30</v>
      </c>
      <c r="J410" s="49">
        <v>7</v>
      </c>
      <c r="K410" s="50" t="s">
        <v>440</v>
      </c>
      <c r="L410" s="50" t="s">
        <v>22</v>
      </c>
      <c r="M410" s="50" t="s">
        <v>95</v>
      </c>
      <c r="N410" s="42">
        <f>K410*400+L410*100+M410</f>
        <v>377</v>
      </c>
      <c r="O410" s="40">
        <v>330</v>
      </c>
      <c r="P410" s="42">
        <f>N410*O410</f>
        <v>124410</v>
      </c>
      <c r="Q410" s="51">
        <f t="shared" si="183"/>
        <v>12.441000000000001</v>
      </c>
      <c r="R410" s="51">
        <f t="shared" si="184"/>
        <v>11.196900000000001</v>
      </c>
      <c r="S410" s="79">
        <f t="shared" si="185"/>
        <v>1.2440999999999995</v>
      </c>
      <c r="T410" s="101"/>
    </row>
    <row r="411" spans="1:20" s="103" customFormat="1" ht="21" x14ac:dyDescent="0.45">
      <c r="A411" s="201" t="s">
        <v>721</v>
      </c>
      <c r="B411" s="76" t="s">
        <v>156</v>
      </c>
      <c r="C411" s="45" t="s">
        <v>304</v>
      </c>
      <c r="D411" s="45" t="s">
        <v>159</v>
      </c>
      <c r="E411" s="80" t="s">
        <v>569</v>
      </c>
      <c r="F411" s="78" t="s">
        <v>386</v>
      </c>
      <c r="G411" s="47" t="s">
        <v>307</v>
      </c>
      <c r="H411" s="50" t="s">
        <v>401</v>
      </c>
      <c r="I411" s="48" t="s">
        <v>111</v>
      </c>
      <c r="J411" s="49">
        <v>7</v>
      </c>
      <c r="K411" s="50" t="s">
        <v>440</v>
      </c>
      <c r="L411" s="50" t="s">
        <v>440</v>
      </c>
      <c r="M411" s="50" t="s">
        <v>109</v>
      </c>
      <c r="N411" s="42">
        <f>K411*400+L411*100+M411</f>
        <v>91</v>
      </c>
      <c r="O411" s="40">
        <v>330</v>
      </c>
      <c r="P411" s="42">
        <f>N411*O411</f>
        <v>30030</v>
      </c>
      <c r="Q411" s="51">
        <f t="shared" si="183"/>
        <v>3.0030000000000001</v>
      </c>
      <c r="R411" s="51">
        <f t="shared" si="184"/>
        <v>2.7027000000000001</v>
      </c>
      <c r="S411" s="79">
        <f t="shared" si="185"/>
        <v>0.30030000000000001</v>
      </c>
      <c r="T411" s="101"/>
    </row>
    <row r="412" spans="1:20" s="103" customFormat="1" ht="21" x14ac:dyDescent="0.45">
      <c r="A412" s="202"/>
      <c r="B412" s="76"/>
      <c r="C412" s="45"/>
      <c r="D412" s="45"/>
      <c r="E412" s="104"/>
      <c r="F412" s="78"/>
      <c r="G412" s="47" t="s">
        <v>307</v>
      </c>
      <c r="H412" s="50" t="s">
        <v>424</v>
      </c>
      <c r="I412" s="48" t="s">
        <v>55</v>
      </c>
      <c r="J412" s="49">
        <v>7</v>
      </c>
      <c r="K412" s="50" t="s">
        <v>22</v>
      </c>
      <c r="L412" s="50" t="s">
        <v>440</v>
      </c>
      <c r="M412" s="50" t="s">
        <v>104</v>
      </c>
      <c r="N412" s="42">
        <f>K412*400+L412*100+M412</f>
        <v>1286</v>
      </c>
      <c r="O412" s="40">
        <v>330</v>
      </c>
      <c r="P412" s="42">
        <f>N412*O412</f>
        <v>424380</v>
      </c>
      <c r="Q412" s="51">
        <f t="shared" si="183"/>
        <v>42.438000000000002</v>
      </c>
      <c r="R412" s="51">
        <f t="shared" si="184"/>
        <v>38.194200000000002</v>
      </c>
      <c r="S412" s="79">
        <f t="shared" si="185"/>
        <v>4.2438000000000002</v>
      </c>
      <c r="T412" s="101"/>
    </row>
    <row r="413" spans="1:20" s="103" customFormat="1" ht="21" x14ac:dyDescent="0.45">
      <c r="A413" s="202"/>
      <c r="B413" s="76"/>
      <c r="C413" s="45"/>
      <c r="D413" s="45"/>
      <c r="E413" s="104"/>
      <c r="F413" s="78"/>
      <c r="G413" s="47" t="s">
        <v>307</v>
      </c>
      <c r="H413" s="50" t="s">
        <v>413</v>
      </c>
      <c r="I413" s="48" t="s">
        <v>41</v>
      </c>
      <c r="J413" s="49">
        <v>7</v>
      </c>
      <c r="K413" s="50" t="s">
        <v>23</v>
      </c>
      <c r="L413" s="50" t="s">
        <v>20</v>
      </c>
      <c r="M413" s="50" t="s">
        <v>49</v>
      </c>
      <c r="N413" s="42">
        <f>K413*400+L413*100+M413</f>
        <v>1730</v>
      </c>
      <c r="O413" s="40">
        <v>330</v>
      </c>
      <c r="P413" s="42">
        <f>N413*O413</f>
        <v>570900</v>
      </c>
      <c r="Q413" s="51">
        <f t="shared" si="183"/>
        <v>57.09</v>
      </c>
      <c r="R413" s="51">
        <f t="shared" si="184"/>
        <v>51.381000000000007</v>
      </c>
      <c r="S413" s="79">
        <f t="shared" si="185"/>
        <v>5.7089999999999961</v>
      </c>
      <c r="T413" s="101"/>
    </row>
    <row r="414" spans="1:20" s="103" customFormat="1" ht="21" x14ac:dyDescent="0.45">
      <c r="A414" s="202"/>
      <c r="B414" s="76"/>
      <c r="C414" s="45"/>
      <c r="D414" s="45"/>
      <c r="E414" s="104"/>
      <c r="F414" s="78"/>
      <c r="G414" s="47" t="s">
        <v>307</v>
      </c>
      <c r="H414" s="50" t="s">
        <v>401</v>
      </c>
      <c r="I414" s="48" t="s">
        <v>67</v>
      </c>
      <c r="J414" s="49">
        <v>7</v>
      </c>
      <c r="K414" s="50" t="s">
        <v>30</v>
      </c>
      <c r="L414" s="50" t="s">
        <v>20</v>
      </c>
      <c r="M414" s="50" t="s">
        <v>113</v>
      </c>
      <c r="N414" s="42">
        <f>K414*400+L414*100+M414</f>
        <v>4595</v>
      </c>
      <c r="O414" s="40">
        <v>330</v>
      </c>
      <c r="P414" s="42">
        <f>N414*O414</f>
        <v>1516350</v>
      </c>
      <c r="Q414" s="51">
        <f t="shared" si="183"/>
        <v>151.63500000000002</v>
      </c>
      <c r="R414" s="51">
        <f t="shared" si="184"/>
        <v>136.47150000000002</v>
      </c>
      <c r="S414" s="79">
        <f t="shared" si="185"/>
        <v>15.163499999999999</v>
      </c>
      <c r="T414" s="101"/>
    </row>
    <row r="415" spans="1:20" s="103" customFormat="1" ht="21" x14ac:dyDescent="0.45">
      <c r="A415" s="203"/>
      <c r="B415" s="76"/>
      <c r="C415" s="45"/>
      <c r="D415" s="45"/>
      <c r="E415" s="104"/>
      <c r="F415" s="78"/>
      <c r="G415" s="47"/>
      <c r="H415" s="50"/>
      <c r="I415" s="48"/>
      <c r="J415" s="49"/>
      <c r="K415" s="50"/>
      <c r="L415" s="50"/>
      <c r="M415" s="50"/>
      <c r="N415" s="42"/>
      <c r="O415" s="40"/>
      <c r="P415" s="42">
        <f>SUM(P411:P414)</f>
        <v>2541660</v>
      </c>
      <c r="Q415" s="51">
        <f>SUM(Q411:Q414)</f>
        <v>254.16600000000003</v>
      </c>
      <c r="R415" s="51">
        <f t="shared" si="184"/>
        <v>228.74940000000004</v>
      </c>
      <c r="S415" s="79">
        <f>SUM(S411:S414)</f>
        <v>25.416599999999995</v>
      </c>
      <c r="T415" s="101"/>
    </row>
    <row r="416" spans="1:20" s="103" customFormat="1" ht="21" x14ac:dyDescent="0.45">
      <c r="A416" s="201" t="s">
        <v>726</v>
      </c>
      <c r="B416" s="76" t="s">
        <v>166</v>
      </c>
      <c r="C416" s="45" t="s">
        <v>305</v>
      </c>
      <c r="D416" s="45" t="s">
        <v>159</v>
      </c>
      <c r="E416" s="80" t="s">
        <v>570</v>
      </c>
      <c r="F416" s="78" t="s">
        <v>352</v>
      </c>
      <c r="G416" s="47" t="s">
        <v>307</v>
      </c>
      <c r="H416" s="50" t="s">
        <v>423</v>
      </c>
      <c r="I416" s="48" t="s">
        <v>55</v>
      </c>
      <c r="J416" s="49">
        <v>7</v>
      </c>
      <c r="K416" s="50" t="s">
        <v>440</v>
      </c>
      <c r="L416" s="50" t="s">
        <v>440</v>
      </c>
      <c r="M416" s="50" t="s">
        <v>65</v>
      </c>
      <c r="N416" s="42">
        <f>K416*400+L416*100+M416</f>
        <v>47</v>
      </c>
      <c r="O416" s="40">
        <v>330</v>
      </c>
      <c r="P416" s="42">
        <f>N416*O416</f>
        <v>15510</v>
      </c>
      <c r="Q416" s="51">
        <f>P416*0.01%</f>
        <v>1.5510000000000002</v>
      </c>
      <c r="R416" s="51">
        <f t="shared" si="184"/>
        <v>1.3959000000000001</v>
      </c>
      <c r="S416" s="79">
        <f>Q416-R416</f>
        <v>0.15510000000000002</v>
      </c>
      <c r="T416" s="101"/>
    </row>
    <row r="417" spans="1:20" s="103" customFormat="1" ht="21" x14ac:dyDescent="0.45">
      <c r="A417" s="202"/>
      <c r="B417" s="76"/>
      <c r="C417" s="45"/>
      <c r="D417" s="45"/>
      <c r="E417" s="104"/>
      <c r="F417" s="78"/>
      <c r="G417" s="47" t="s">
        <v>307</v>
      </c>
      <c r="H417" s="50" t="s">
        <v>423</v>
      </c>
      <c r="I417" s="48" t="s">
        <v>54</v>
      </c>
      <c r="J417" s="49">
        <v>7</v>
      </c>
      <c r="K417" s="50" t="s">
        <v>21</v>
      </c>
      <c r="L417" s="50" t="s">
        <v>22</v>
      </c>
      <c r="M417" s="50" t="s">
        <v>57</v>
      </c>
      <c r="N417" s="42">
        <f>K417*400+L417*100+M417</f>
        <v>1138</v>
      </c>
      <c r="O417" s="40">
        <v>330</v>
      </c>
      <c r="P417" s="42">
        <f>N417*O417</f>
        <v>375540</v>
      </c>
      <c r="Q417" s="51">
        <f>P417*0.01%</f>
        <v>37.554000000000002</v>
      </c>
      <c r="R417" s="51">
        <f t="shared" si="184"/>
        <v>33.7986</v>
      </c>
      <c r="S417" s="79">
        <f>Q417-R417</f>
        <v>3.7554000000000016</v>
      </c>
      <c r="T417" s="101"/>
    </row>
    <row r="418" spans="1:20" s="103" customFormat="1" ht="21" x14ac:dyDescent="0.45">
      <c r="A418" s="202"/>
      <c r="B418" s="76"/>
      <c r="C418" s="45"/>
      <c r="D418" s="45"/>
      <c r="E418" s="104"/>
      <c r="F418" s="78"/>
      <c r="G418" s="47" t="s">
        <v>307</v>
      </c>
      <c r="H418" s="50" t="s">
        <v>423</v>
      </c>
      <c r="I418" s="48" t="s">
        <v>51</v>
      </c>
      <c r="J418" s="49">
        <v>7</v>
      </c>
      <c r="K418" s="50" t="s">
        <v>24</v>
      </c>
      <c r="L418" s="50" t="s">
        <v>20</v>
      </c>
      <c r="M418" s="50" t="s">
        <v>58</v>
      </c>
      <c r="N418" s="42">
        <f>K418*400+L418*100+M418</f>
        <v>2139</v>
      </c>
      <c r="O418" s="40">
        <v>330</v>
      </c>
      <c r="P418" s="42">
        <f>N418*O418</f>
        <v>705870</v>
      </c>
      <c r="Q418" s="51">
        <f>P418*0.01%</f>
        <v>70.587000000000003</v>
      </c>
      <c r="R418" s="51">
        <f t="shared" si="184"/>
        <v>63.528300000000002</v>
      </c>
      <c r="S418" s="79">
        <f>Q418-R418</f>
        <v>7.0587000000000018</v>
      </c>
      <c r="T418" s="101"/>
    </row>
    <row r="419" spans="1:20" s="103" customFormat="1" ht="21" x14ac:dyDescent="0.45">
      <c r="A419" s="202"/>
      <c r="B419" s="76"/>
      <c r="C419" s="45"/>
      <c r="D419" s="45"/>
      <c r="E419" s="104"/>
      <c r="F419" s="78"/>
      <c r="G419" s="47" t="s">
        <v>307</v>
      </c>
      <c r="H419" s="50" t="s">
        <v>423</v>
      </c>
      <c r="I419" s="48" t="s">
        <v>52</v>
      </c>
      <c r="J419" s="49">
        <v>7</v>
      </c>
      <c r="K419" s="50" t="s">
        <v>21</v>
      </c>
      <c r="L419" s="50" t="s">
        <v>20</v>
      </c>
      <c r="M419" s="50" t="s">
        <v>48</v>
      </c>
      <c r="N419" s="42">
        <f>K419*400+L419*100+M419</f>
        <v>929</v>
      </c>
      <c r="O419" s="40">
        <v>330</v>
      </c>
      <c r="P419" s="42">
        <f>N419*O419</f>
        <v>306570</v>
      </c>
      <c r="Q419" s="51">
        <f>P419*0.01%</f>
        <v>30.657</v>
      </c>
      <c r="R419" s="51">
        <f t="shared" si="184"/>
        <v>27.5913</v>
      </c>
      <c r="S419" s="79">
        <f>Q419-R419</f>
        <v>3.0656999999999996</v>
      </c>
      <c r="T419" s="101"/>
    </row>
    <row r="420" spans="1:20" s="103" customFormat="1" ht="21" x14ac:dyDescent="0.45">
      <c r="A420" s="203"/>
      <c r="B420" s="76"/>
      <c r="C420" s="45"/>
      <c r="D420" s="45"/>
      <c r="E420" s="104"/>
      <c r="F420" s="78"/>
      <c r="G420" s="47"/>
      <c r="H420" s="50"/>
      <c r="I420" s="48"/>
      <c r="J420" s="49"/>
      <c r="K420" s="50"/>
      <c r="L420" s="50"/>
      <c r="M420" s="50"/>
      <c r="N420" s="42"/>
      <c r="O420" s="40"/>
      <c r="P420" s="42">
        <f>SUM(P416:P419)</f>
        <v>1403490</v>
      </c>
      <c r="Q420" s="51">
        <f>SUM(Q416:Q419)</f>
        <v>140.34900000000002</v>
      </c>
      <c r="R420" s="51">
        <f t="shared" si="184"/>
        <v>126.31410000000002</v>
      </c>
      <c r="S420" s="79">
        <f>SUM(S416:S419)</f>
        <v>14.034900000000004</v>
      </c>
      <c r="T420" s="101"/>
    </row>
    <row r="421" spans="1:20" s="103" customFormat="1" ht="21" x14ac:dyDescent="0.45">
      <c r="A421" s="132" t="s">
        <v>362</v>
      </c>
      <c r="B421" s="76" t="s">
        <v>166</v>
      </c>
      <c r="C421" s="45" t="s">
        <v>306</v>
      </c>
      <c r="D421" s="45" t="s">
        <v>158</v>
      </c>
      <c r="E421" s="80" t="s">
        <v>571</v>
      </c>
      <c r="F421" s="78" t="s">
        <v>387</v>
      </c>
      <c r="G421" s="47" t="s">
        <v>307</v>
      </c>
      <c r="H421" s="50" t="s">
        <v>412</v>
      </c>
      <c r="I421" s="48" t="s">
        <v>25</v>
      </c>
      <c r="J421" s="49">
        <v>7</v>
      </c>
      <c r="K421" s="50" t="s">
        <v>25</v>
      </c>
      <c r="L421" s="50" t="s">
        <v>440</v>
      </c>
      <c r="M421" s="50" t="s">
        <v>30</v>
      </c>
      <c r="N421" s="42">
        <f t="shared" ref="N421:N426" si="186">K421*400+L421*100+M421</f>
        <v>2411</v>
      </c>
      <c r="O421" s="40">
        <v>330</v>
      </c>
      <c r="P421" s="42">
        <f t="shared" ref="P421:P426" si="187">N421*O421</f>
        <v>795630</v>
      </c>
      <c r="Q421" s="51">
        <f>P421*0.01%</f>
        <v>79.563000000000002</v>
      </c>
      <c r="R421" s="51">
        <f t="shared" si="184"/>
        <v>71.606700000000004</v>
      </c>
      <c r="S421" s="79">
        <f t="shared" ref="S421:S427" si="188">Q421-R421</f>
        <v>7.9562999999999988</v>
      </c>
      <c r="T421" s="101"/>
    </row>
    <row r="422" spans="1:20" s="103" customFormat="1" ht="21" x14ac:dyDescent="0.45">
      <c r="A422" s="132" t="s">
        <v>722</v>
      </c>
      <c r="B422" s="76" t="s">
        <v>166</v>
      </c>
      <c r="C422" s="45" t="s">
        <v>601</v>
      </c>
      <c r="D422" s="45" t="s">
        <v>236</v>
      </c>
      <c r="E422" s="147" t="s">
        <v>587</v>
      </c>
      <c r="F422" s="78" t="s">
        <v>588</v>
      </c>
      <c r="G422" s="47" t="s">
        <v>577</v>
      </c>
      <c r="H422" s="50" t="s">
        <v>63</v>
      </c>
      <c r="I422" s="48"/>
      <c r="J422" s="49">
        <v>7</v>
      </c>
      <c r="K422" s="50" t="s">
        <v>27</v>
      </c>
      <c r="L422" s="50" t="s">
        <v>440</v>
      </c>
      <c r="M422" s="50" t="s">
        <v>440</v>
      </c>
      <c r="N422" s="42">
        <f t="shared" si="186"/>
        <v>3200</v>
      </c>
      <c r="O422" s="40">
        <v>330</v>
      </c>
      <c r="P422" s="42">
        <f t="shared" si="187"/>
        <v>1056000</v>
      </c>
      <c r="Q422" s="51">
        <f>P422*0.01%</f>
        <v>105.60000000000001</v>
      </c>
      <c r="R422" s="51">
        <f t="shared" si="184"/>
        <v>95.04</v>
      </c>
      <c r="S422" s="79">
        <f t="shared" si="188"/>
        <v>10.560000000000002</v>
      </c>
      <c r="T422" s="101"/>
    </row>
    <row r="423" spans="1:20" s="103" customFormat="1" ht="21" x14ac:dyDescent="0.45">
      <c r="A423" s="132" t="s">
        <v>351</v>
      </c>
      <c r="B423" s="76" t="s">
        <v>156</v>
      </c>
      <c r="C423" s="45" t="s">
        <v>603</v>
      </c>
      <c r="D423" s="45" t="s">
        <v>159</v>
      </c>
      <c r="E423" s="147" t="s">
        <v>604</v>
      </c>
      <c r="F423" s="78" t="s">
        <v>354</v>
      </c>
      <c r="G423" s="47" t="s">
        <v>577</v>
      </c>
      <c r="H423" s="50" t="s">
        <v>605</v>
      </c>
      <c r="I423" s="48"/>
      <c r="J423" s="49">
        <v>7</v>
      </c>
      <c r="K423" s="50" t="s">
        <v>35</v>
      </c>
      <c r="L423" s="50" t="s">
        <v>440</v>
      </c>
      <c r="M423" s="50" t="s">
        <v>440</v>
      </c>
      <c r="N423" s="42">
        <f t="shared" si="186"/>
        <v>6400</v>
      </c>
      <c r="O423" s="40">
        <v>330</v>
      </c>
      <c r="P423" s="42">
        <f t="shared" si="187"/>
        <v>2112000</v>
      </c>
      <c r="Q423" s="51">
        <f>P423*0.01%</f>
        <v>211.20000000000002</v>
      </c>
      <c r="R423" s="51">
        <f t="shared" si="184"/>
        <v>190.08</v>
      </c>
      <c r="S423" s="79">
        <f t="shared" si="188"/>
        <v>21.120000000000005</v>
      </c>
      <c r="T423" s="101"/>
    </row>
    <row r="424" spans="1:20" s="103" customFormat="1" ht="21" x14ac:dyDescent="0.45">
      <c r="A424" s="132" t="s">
        <v>723</v>
      </c>
      <c r="B424" s="76" t="s">
        <v>166</v>
      </c>
      <c r="C424" s="45" t="s">
        <v>611</v>
      </c>
      <c r="D424" s="45" t="s">
        <v>159</v>
      </c>
      <c r="E424" s="152" t="s">
        <v>612</v>
      </c>
      <c r="F424" s="78" t="s">
        <v>113</v>
      </c>
      <c r="G424" s="47" t="s">
        <v>577</v>
      </c>
      <c r="H424" s="50" t="s">
        <v>86</v>
      </c>
      <c r="I424" s="48"/>
      <c r="J424" s="49">
        <v>7</v>
      </c>
      <c r="K424" s="50" t="s">
        <v>23</v>
      </c>
      <c r="L424" s="50" t="s">
        <v>440</v>
      </c>
      <c r="M424" s="50" t="s">
        <v>440</v>
      </c>
      <c r="N424" s="42">
        <f t="shared" si="186"/>
        <v>1600</v>
      </c>
      <c r="O424" s="40">
        <v>330</v>
      </c>
      <c r="P424" s="42">
        <f t="shared" si="187"/>
        <v>528000</v>
      </c>
      <c r="Q424" s="51">
        <f t="shared" ref="Q424:Q428" si="189">P424*0.01%</f>
        <v>52.800000000000004</v>
      </c>
      <c r="R424" s="51">
        <f>Q424*90%</f>
        <v>47.52</v>
      </c>
      <c r="S424" s="79">
        <f t="shared" si="188"/>
        <v>5.2800000000000011</v>
      </c>
      <c r="T424" s="101"/>
    </row>
    <row r="425" spans="1:20" s="103" customFormat="1" ht="21" x14ac:dyDescent="0.45">
      <c r="A425" s="201" t="s">
        <v>724</v>
      </c>
      <c r="B425" s="76" t="s">
        <v>163</v>
      </c>
      <c r="C425" s="45" t="s">
        <v>627</v>
      </c>
      <c r="D425" s="45" t="s">
        <v>159</v>
      </c>
      <c r="E425" s="153">
        <v>3470300153652</v>
      </c>
      <c r="F425" s="78"/>
      <c r="G425" s="47" t="s">
        <v>307</v>
      </c>
      <c r="H425" s="50" t="s">
        <v>628</v>
      </c>
      <c r="I425" s="48">
        <v>95</v>
      </c>
      <c r="J425" s="49">
        <v>7</v>
      </c>
      <c r="K425" s="50" t="s">
        <v>23</v>
      </c>
      <c r="L425" s="50" t="s">
        <v>20</v>
      </c>
      <c r="M425" s="50" t="s">
        <v>32</v>
      </c>
      <c r="N425" s="42">
        <f t="shared" si="186"/>
        <v>1713</v>
      </c>
      <c r="O425" s="40">
        <v>330</v>
      </c>
      <c r="P425" s="42">
        <f t="shared" si="187"/>
        <v>565290</v>
      </c>
      <c r="Q425" s="51">
        <f t="shared" si="189"/>
        <v>56.529000000000003</v>
      </c>
      <c r="R425" s="51">
        <f t="shared" ref="R425" si="190">Q425*90%</f>
        <v>50.876100000000001</v>
      </c>
      <c r="S425" s="79">
        <f t="shared" si="188"/>
        <v>5.6529000000000025</v>
      </c>
      <c r="T425" s="101"/>
    </row>
    <row r="426" spans="1:20" s="103" customFormat="1" ht="21" x14ac:dyDescent="0.45">
      <c r="A426" s="202"/>
      <c r="B426" s="76"/>
      <c r="C426" s="45"/>
      <c r="D426" s="45"/>
      <c r="E426" s="80"/>
      <c r="F426" s="78"/>
      <c r="G426" s="47" t="s">
        <v>307</v>
      </c>
      <c r="H426" s="50" t="s">
        <v>629</v>
      </c>
      <c r="I426" s="48">
        <v>53</v>
      </c>
      <c r="J426" s="49">
        <v>7</v>
      </c>
      <c r="K426" s="50" t="s">
        <v>24</v>
      </c>
      <c r="L426" s="50" t="s">
        <v>21</v>
      </c>
      <c r="M426" s="50" t="s">
        <v>64</v>
      </c>
      <c r="N426" s="42">
        <f t="shared" si="186"/>
        <v>2246</v>
      </c>
      <c r="O426" s="40">
        <v>330</v>
      </c>
      <c r="P426" s="42">
        <f t="shared" si="187"/>
        <v>741180</v>
      </c>
      <c r="Q426" s="51">
        <f t="shared" si="189"/>
        <v>74.118000000000009</v>
      </c>
      <c r="R426" s="51">
        <f t="shared" ref="R426:R428" si="191">Q426*90%</f>
        <v>66.70620000000001</v>
      </c>
      <c r="S426" s="79">
        <f t="shared" si="188"/>
        <v>7.4117999999999995</v>
      </c>
      <c r="T426" s="101"/>
    </row>
    <row r="427" spans="1:20" s="103" customFormat="1" ht="21" x14ac:dyDescent="0.45">
      <c r="A427" s="203"/>
      <c r="B427" s="76"/>
      <c r="C427" s="45"/>
      <c r="D427" s="45"/>
      <c r="E427" s="80"/>
      <c r="F427" s="78"/>
      <c r="G427" s="47"/>
      <c r="H427" s="50"/>
      <c r="I427" s="48"/>
      <c r="J427" s="49"/>
      <c r="K427" s="50"/>
      <c r="L427" s="50"/>
      <c r="M427" s="50"/>
      <c r="N427" s="42"/>
      <c r="O427" s="40"/>
      <c r="P427" s="42">
        <f>SUM(P425:P426)</f>
        <v>1306470</v>
      </c>
      <c r="Q427" s="51">
        <f t="shared" si="189"/>
        <v>130.64700000000002</v>
      </c>
      <c r="R427" s="51">
        <f t="shared" si="191"/>
        <v>117.58230000000002</v>
      </c>
      <c r="S427" s="79">
        <f t="shared" si="188"/>
        <v>13.064700000000002</v>
      </c>
      <c r="T427" s="101"/>
    </row>
    <row r="428" spans="1:20" s="43" customFormat="1" ht="21" x14ac:dyDescent="0.45">
      <c r="A428" s="132" t="s">
        <v>725</v>
      </c>
      <c r="B428" s="166" t="s">
        <v>166</v>
      </c>
      <c r="C428" s="45" t="s">
        <v>699</v>
      </c>
      <c r="D428" s="45" t="s">
        <v>159</v>
      </c>
      <c r="E428" s="80"/>
      <c r="F428" s="167" t="s">
        <v>342</v>
      </c>
      <c r="G428" s="47" t="s">
        <v>307</v>
      </c>
      <c r="H428" s="50"/>
      <c r="I428" s="48">
        <v>0</v>
      </c>
      <c r="J428" s="49">
        <v>7</v>
      </c>
      <c r="K428" s="50" t="s">
        <v>440</v>
      </c>
      <c r="L428" s="50" t="s">
        <v>440</v>
      </c>
      <c r="M428" s="50" t="s">
        <v>440</v>
      </c>
      <c r="N428" s="42">
        <f t="shared" ref="N428" si="192">K428*400+L428*100+M428</f>
        <v>0</v>
      </c>
      <c r="O428" s="40">
        <v>330</v>
      </c>
      <c r="P428" s="42">
        <f t="shared" ref="P428" si="193">N428*O428</f>
        <v>0</v>
      </c>
      <c r="Q428" s="51">
        <f t="shared" si="189"/>
        <v>0</v>
      </c>
      <c r="R428" s="51">
        <f t="shared" si="191"/>
        <v>0</v>
      </c>
      <c r="S428" s="79">
        <v>5</v>
      </c>
      <c r="T428" s="39"/>
    </row>
    <row r="429" spans="1:20" s="103" customFormat="1" ht="21" x14ac:dyDescent="0.45">
      <c r="A429" s="132"/>
      <c r="B429" s="76"/>
      <c r="C429" s="45"/>
      <c r="D429" s="45"/>
      <c r="E429" s="80"/>
      <c r="F429" s="78"/>
      <c r="G429" s="47"/>
      <c r="H429" s="50"/>
      <c r="I429" s="48"/>
      <c r="J429" s="49"/>
      <c r="K429" s="50"/>
      <c r="L429" s="50"/>
      <c r="M429" s="50"/>
      <c r="N429" s="42"/>
      <c r="O429" s="40"/>
      <c r="P429" s="42"/>
      <c r="Q429" s="51"/>
      <c r="R429" s="51"/>
      <c r="S429" s="79"/>
      <c r="T429" s="101"/>
    </row>
    <row r="430" spans="1:20" s="103" customFormat="1" ht="21" x14ac:dyDescent="0.45">
      <c r="A430" s="132"/>
      <c r="B430" s="76"/>
      <c r="C430" s="45"/>
      <c r="D430" s="45"/>
      <c r="E430" s="80"/>
      <c r="F430" s="78"/>
      <c r="G430" s="47"/>
      <c r="H430" s="50"/>
      <c r="I430" s="48"/>
      <c r="J430" s="49"/>
      <c r="K430" s="50"/>
      <c r="L430" s="50"/>
      <c r="M430" s="50"/>
      <c r="N430" s="42"/>
      <c r="O430" s="40"/>
      <c r="P430" s="42"/>
      <c r="Q430" s="51"/>
      <c r="R430" s="51"/>
      <c r="S430" s="79"/>
      <c r="T430" s="101"/>
    </row>
    <row r="431" spans="1:20" s="103" customFormat="1" ht="21" x14ac:dyDescent="0.45">
      <c r="A431" s="132"/>
      <c r="B431" s="76"/>
      <c r="C431" s="45"/>
      <c r="D431" s="45"/>
      <c r="E431" s="80"/>
      <c r="F431" s="78"/>
      <c r="G431" s="47"/>
      <c r="H431" s="50"/>
      <c r="I431" s="48"/>
      <c r="J431" s="49"/>
      <c r="K431" s="50"/>
      <c r="L431" s="50"/>
      <c r="M431" s="50"/>
      <c r="N431" s="42"/>
      <c r="O431" s="40"/>
      <c r="P431" s="42"/>
      <c r="Q431" s="51"/>
      <c r="R431" s="51"/>
      <c r="S431" s="79"/>
      <c r="T431" s="101"/>
    </row>
    <row r="432" spans="1:20" s="103" customFormat="1" ht="21" x14ac:dyDescent="0.45">
      <c r="A432" s="132"/>
      <c r="B432" s="76"/>
      <c r="C432" s="45"/>
      <c r="D432" s="45"/>
      <c r="E432" s="80"/>
      <c r="F432" s="78"/>
      <c r="G432" s="47"/>
      <c r="H432" s="50"/>
      <c r="I432" s="48"/>
      <c r="J432" s="49"/>
      <c r="K432" s="50"/>
      <c r="L432" s="50"/>
      <c r="M432" s="50"/>
      <c r="N432" s="42"/>
      <c r="O432" s="40"/>
      <c r="P432" s="42"/>
      <c r="Q432" s="51"/>
      <c r="R432" s="51"/>
      <c r="S432" s="79"/>
      <c r="T432" s="101"/>
    </row>
    <row r="433" spans="1:20" s="103" customFormat="1" ht="21" x14ac:dyDescent="0.45">
      <c r="A433" s="132"/>
      <c r="B433" s="76"/>
      <c r="C433" s="45"/>
      <c r="D433" s="45"/>
      <c r="E433" s="80"/>
      <c r="F433" s="78"/>
      <c r="G433" s="47"/>
      <c r="H433" s="50"/>
      <c r="I433" s="48"/>
      <c r="J433" s="49"/>
      <c r="K433" s="50"/>
      <c r="L433" s="50"/>
      <c r="M433" s="50"/>
      <c r="N433" s="42"/>
      <c r="O433" s="40"/>
      <c r="P433" s="42"/>
      <c r="Q433" s="51"/>
      <c r="R433" s="51"/>
      <c r="S433" s="79"/>
      <c r="T433" s="101"/>
    </row>
    <row r="434" spans="1:20" s="103" customFormat="1" ht="21" x14ac:dyDescent="0.45">
      <c r="A434" s="132"/>
      <c r="B434" s="76"/>
      <c r="C434" s="45"/>
      <c r="D434" s="45"/>
      <c r="E434" s="80"/>
      <c r="F434" s="78"/>
      <c r="G434" s="47"/>
      <c r="H434" s="50"/>
      <c r="I434" s="48"/>
      <c r="J434" s="49"/>
      <c r="K434" s="50"/>
      <c r="L434" s="50"/>
      <c r="M434" s="50"/>
      <c r="N434" s="42"/>
      <c r="O434" s="40"/>
      <c r="P434" s="42"/>
      <c r="Q434" s="51"/>
      <c r="R434" s="51"/>
      <c r="S434" s="79"/>
      <c r="T434" s="101"/>
    </row>
    <row r="435" spans="1:20" s="103" customFormat="1" ht="21" x14ac:dyDescent="0.45">
      <c r="A435" s="132"/>
      <c r="B435" s="76"/>
      <c r="C435" s="45"/>
      <c r="D435" s="45"/>
      <c r="E435" s="80"/>
      <c r="F435" s="78"/>
      <c r="G435" s="47"/>
      <c r="H435" s="50"/>
      <c r="I435" s="48"/>
      <c r="J435" s="49"/>
      <c r="K435" s="50"/>
      <c r="L435" s="50"/>
      <c r="M435" s="50"/>
      <c r="N435" s="42"/>
      <c r="O435" s="40"/>
      <c r="P435" s="42"/>
      <c r="Q435" s="51"/>
      <c r="R435" s="51"/>
      <c r="S435" s="79"/>
      <c r="T435" s="101"/>
    </row>
    <row r="436" spans="1:20" s="103" customFormat="1" ht="21" x14ac:dyDescent="0.45">
      <c r="A436" s="132"/>
      <c r="B436" s="76"/>
      <c r="C436" s="45"/>
      <c r="D436" s="45"/>
      <c r="E436" s="80"/>
      <c r="F436" s="78"/>
      <c r="G436" s="47"/>
      <c r="H436" s="50"/>
      <c r="I436" s="48"/>
      <c r="J436" s="49"/>
      <c r="K436" s="50"/>
      <c r="L436" s="50"/>
      <c r="M436" s="50"/>
      <c r="N436" s="42"/>
      <c r="O436" s="40"/>
      <c r="P436" s="42"/>
      <c r="Q436" s="51"/>
      <c r="R436" s="51"/>
      <c r="S436" s="79"/>
      <c r="T436" s="101"/>
    </row>
    <row r="437" spans="1:20" s="103" customFormat="1" ht="21" x14ac:dyDescent="0.45">
      <c r="A437" s="132"/>
      <c r="B437" s="76"/>
      <c r="C437" s="45"/>
      <c r="D437" s="45"/>
      <c r="E437" s="80"/>
      <c r="F437" s="78"/>
      <c r="G437" s="47"/>
      <c r="H437" s="50"/>
      <c r="I437" s="48"/>
      <c r="J437" s="49"/>
      <c r="K437" s="50"/>
      <c r="L437" s="50"/>
      <c r="M437" s="50"/>
      <c r="N437" s="42"/>
      <c r="O437" s="40"/>
      <c r="P437" s="42"/>
      <c r="Q437" s="51"/>
      <c r="R437" s="51"/>
      <c r="S437" s="79"/>
      <c r="T437" s="101"/>
    </row>
    <row r="438" spans="1:20" s="103" customFormat="1" ht="21" x14ac:dyDescent="0.45">
      <c r="A438" s="132"/>
      <c r="B438" s="76"/>
      <c r="C438" s="45"/>
      <c r="D438" s="45"/>
      <c r="E438" s="80"/>
      <c r="F438" s="78"/>
      <c r="G438" s="47"/>
      <c r="H438" s="50"/>
      <c r="I438" s="48"/>
      <c r="J438" s="49"/>
      <c r="K438" s="50"/>
      <c r="L438" s="50"/>
      <c r="M438" s="50"/>
      <c r="N438" s="42"/>
      <c r="O438" s="40"/>
      <c r="P438" s="42"/>
      <c r="Q438" s="51"/>
      <c r="R438" s="51"/>
      <c r="S438" s="79"/>
      <c r="T438" s="101"/>
    </row>
    <row r="439" spans="1:20" s="103" customFormat="1" ht="21" x14ac:dyDescent="0.45">
      <c r="A439" s="132"/>
      <c r="B439" s="76"/>
      <c r="C439" s="45"/>
      <c r="D439" s="45"/>
      <c r="E439" s="80"/>
      <c r="F439" s="78"/>
      <c r="G439" s="47"/>
      <c r="H439" s="50"/>
      <c r="I439" s="48"/>
      <c r="J439" s="49"/>
      <c r="K439" s="50"/>
      <c r="L439" s="50"/>
      <c r="M439" s="50"/>
      <c r="N439" s="42"/>
      <c r="O439" s="40"/>
      <c r="P439" s="42"/>
      <c r="Q439" s="51"/>
      <c r="R439" s="51"/>
      <c r="S439" s="79"/>
      <c r="T439" s="101"/>
    </row>
    <row r="440" spans="1:20" s="103" customFormat="1" ht="21" x14ac:dyDescent="0.45">
      <c r="A440" s="132"/>
      <c r="B440" s="76"/>
      <c r="C440" s="45"/>
      <c r="D440" s="45"/>
      <c r="E440" s="80"/>
      <c r="F440" s="78"/>
      <c r="G440" s="47"/>
      <c r="H440" s="50"/>
      <c r="I440" s="48"/>
      <c r="J440" s="49"/>
      <c r="K440" s="50"/>
      <c r="L440" s="50"/>
      <c r="M440" s="50"/>
      <c r="N440" s="42"/>
      <c r="O440" s="40"/>
      <c r="P440" s="42"/>
      <c r="Q440" s="51"/>
      <c r="R440" s="51"/>
      <c r="S440" s="79"/>
      <c r="T440" s="101"/>
    </row>
    <row r="441" spans="1:20" s="103" customFormat="1" ht="21" x14ac:dyDescent="0.25">
      <c r="A441" s="189"/>
      <c r="E441" s="155"/>
      <c r="G441" s="156"/>
      <c r="I441" s="157"/>
      <c r="J441" s="158"/>
      <c r="N441" s="159"/>
      <c r="Q441" s="160"/>
      <c r="R441" s="160"/>
      <c r="S441" s="160"/>
    </row>
    <row r="442" spans="1:20" s="103" customFormat="1" ht="21" x14ac:dyDescent="0.25">
      <c r="A442" s="189"/>
      <c r="E442" s="155"/>
      <c r="G442" s="156"/>
      <c r="I442" s="157"/>
      <c r="J442" s="158"/>
      <c r="N442" s="159"/>
      <c r="Q442" s="160"/>
      <c r="R442" s="160"/>
      <c r="S442" s="160"/>
    </row>
    <row r="443" spans="1:20" s="103" customFormat="1" ht="21" x14ac:dyDescent="0.25">
      <c r="A443" s="189"/>
      <c r="E443" s="155"/>
      <c r="G443" s="156"/>
      <c r="I443" s="157"/>
      <c r="J443" s="158"/>
      <c r="N443" s="159"/>
      <c r="Q443" s="160"/>
      <c r="R443" s="160"/>
      <c r="S443" s="160"/>
    </row>
    <row r="444" spans="1:20" s="103" customFormat="1" ht="21" x14ac:dyDescent="0.25">
      <c r="A444" s="189"/>
      <c r="E444" s="155"/>
      <c r="G444" s="156"/>
      <c r="I444" s="157"/>
      <c r="J444" s="158"/>
      <c r="N444" s="159"/>
      <c r="Q444" s="160"/>
      <c r="R444" s="160"/>
      <c r="S444" s="160"/>
    </row>
    <row r="445" spans="1:20" s="103" customFormat="1" ht="21" x14ac:dyDescent="0.25">
      <c r="A445" s="189"/>
      <c r="E445" s="155"/>
      <c r="G445" s="156"/>
      <c r="I445" s="157"/>
      <c r="J445" s="158"/>
      <c r="N445" s="159"/>
      <c r="Q445" s="160"/>
      <c r="R445" s="160"/>
      <c r="S445" s="160"/>
    </row>
    <row r="446" spans="1:20" s="103" customFormat="1" ht="21" x14ac:dyDescent="0.25">
      <c r="A446" s="189"/>
      <c r="E446" s="155"/>
      <c r="G446" s="156"/>
      <c r="I446" s="157"/>
      <c r="J446" s="158"/>
      <c r="N446" s="159"/>
      <c r="Q446" s="160"/>
      <c r="R446" s="160"/>
      <c r="S446" s="160"/>
    </row>
    <row r="447" spans="1:20" s="103" customFormat="1" ht="21" x14ac:dyDescent="0.25">
      <c r="A447" s="189"/>
      <c r="E447" s="155"/>
      <c r="G447" s="156"/>
      <c r="I447" s="157"/>
      <c r="J447" s="158"/>
      <c r="N447" s="159"/>
      <c r="Q447" s="160"/>
      <c r="R447" s="160"/>
      <c r="S447" s="160"/>
    </row>
    <row r="448" spans="1:20" s="103" customFormat="1" ht="21" x14ac:dyDescent="0.25">
      <c r="A448" s="189"/>
      <c r="E448" s="155"/>
      <c r="G448" s="156"/>
      <c r="I448" s="157"/>
      <c r="J448" s="158"/>
      <c r="N448" s="159"/>
      <c r="Q448" s="160"/>
      <c r="R448" s="160"/>
      <c r="S448" s="160"/>
    </row>
    <row r="449" spans="1:19" s="103" customFormat="1" ht="21" x14ac:dyDescent="0.25">
      <c r="A449" s="189"/>
      <c r="E449" s="155"/>
      <c r="G449" s="156"/>
      <c r="I449" s="157"/>
      <c r="J449" s="158"/>
      <c r="N449" s="159"/>
      <c r="Q449" s="160"/>
      <c r="R449" s="160"/>
      <c r="S449" s="160"/>
    </row>
    <row r="450" spans="1:19" s="103" customFormat="1" ht="21" x14ac:dyDescent="0.25">
      <c r="A450" s="189"/>
      <c r="E450" s="155"/>
      <c r="G450" s="156"/>
      <c r="I450" s="157"/>
      <c r="J450" s="158"/>
      <c r="N450" s="159"/>
      <c r="Q450" s="160"/>
      <c r="R450" s="160"/>
      <c r="S450" s="160"/>
    </row>
    <row r="451" spans="1:19" s="103" customFormat="1" ht="21" x14ac:dyDescent="0.25">
      <c r="A451" s="189"/>
      <c r="E451" s="155"/>
      <c r="G451" s="156"/>
      <c r="I451" s="157"/>
      <c r="J451" s="158"/>
      <c r="N451" s="159"/>
      <c r="Q451" s="160"/>
      <c r="R451" s="160"/>
      <c r="S451" s="160"/>
    </row>
    <row r="452" spans="1:19" s="103" customFormat="1" ht="21" x14ac:dyDescent="0.25">
      <c r="A452" s="189"/>
      <c r="E452" s="155"/>
      <c r="G452" s="156"/>
      <c r="I452" s="157"/>
      <c r="J452" s="158"/>
      <c r="N452" s="159"/>
      <c r="Q452" s="160"/>
      <c r="R452" s="160"/>
      <c r="S452" s="160"/>
    </row>
    <row r="453" spans="1:19" s="103" customFormat="1" ht="21" x14ac:dyDescent="0.25">
      <c r="A453" s="189"/>
      <c r="E453" s="155"/>
      <c r="G453" s="156"/>
      <c r="I453" s="157"/>
      <c r="J453" s="158"/>
      <c r="N453" s="159"/>
      <c r="Q453" s="160"/>
      <c r="R453" s="160"/>
      <c r="S453" s="160"/>
    </row>
    <row r="454" spans="1:19" s="103" customFormat="1" ht="21" x14ac:dyDescent="0.25">
      <c r="A454" s="189"/>
      <c r="E454" s="155"/>
      <c r="G454" s="156"/>
      <c r="I454" s="157"/>
      <c r="J454" s="158"/>
      <c r="N454" s="159"/>
      <c r="Q454" s="160"/>
      <c r="R454" s="160"/>
      <c r="S454" s="160"/>
    </row>
    <row r="455" spans="1:19" s="103" customFormat="1" ht="21" x14ac:dyDescent="0.25">
      <c r="A455" s="189"/>
      <c r="E455" s="155"/>
      <c r="G455" s="156"/>
      <c r="I455" s="157"/>
      <c r="J455" s="158"/>
      <c r="N455" s="159"/>
      <c r="Q455" s="160"/>
      <c r="R455" s="160"/>
      <c r="S455" s="160"/>
    </row>
    <row r="456" spans="1:19" s="103" customFormat="1" ht="21" x14ac:dyDescent="0.25">
      <c r="A456" s="189"/>
      <c r="E456" s="155"/>
      <c r="G456" s="156"/>
      <c r="I456" s="157"/>
      <c r="J456" s="158"/>
      <c r="N456" s="159"/>
      <c r="Q456" s="160"/>
      <c r="R456" s="160"/>
      <c r="S456" s="160"/>
    </row>
    <row r="457" spans="1:19" s="103" customFormat="1" ht="21" x14ac:dyDescent="0.25">
      <c r="A457" s="189"/>
      <c r="E457" s="155"/>
      <c r="G457" s="156"/>
      <c r="I457" s="157"/>
      <c r="J457" s="158"/>
      <c r="N457" s="159"/>
      <c r="Q457" s="160"/>
      <c r="R457" s="160"/>
      <c r="S457" s="160"/>
    </row>
    <row r="458" spans="1:19" s="103" customFormat="1" ht="21" x14ac:dyDescent="0.25">
      <c r="A458" s="189"/>
      <c r="E458" s="155"/>
      <c r="G458" s="156"/>
      <c r="I458" s="157"/>
      <c r="J458" s="158"/>
      <c r="N458" s="159"/>
      <c r="Q458" s="160"/>
      <c r="R458" s="160"/>
      <c r="S458" s="160"/>
    </row>
    <row r="459" spans="1:19" s="103" customFormat="1" ht="21" x14ac:dyDescent="0.25">
      <c r="A459" s="189"/>
      <c r="E459" s="155"/>
      <c r="G459" s="156"/>
      <c r="I459" s="157"/>
      <c r="J459" s="158"/>
      <c r="N459" s="159"/>
      <c r="Q459" s="160"/>
      <c r="R459" s="160"/>
      <c r="S459" s="160"/>
    </row>
    <row r="460" spans="1:19" s="103" customFormat="1" ht="21" x14ac:dyDescent="0.25">
      <c r="A460" s="189"/>
      <c r="E460" s="155"/>
      <c r="G460" s="156"/>
      <c r="I460" s="157"/>
      <c r="J460" s="158"/>
      <c r="N460" s="159"/>
      <c r="Q460" s="160"/>
      <c r="R460" s="160"/>
      <c r="S460" s="160"/>
    </row>
    <row r="461" spans="1:19" s="103" customFormat="1" ht="21" x14ac:dyDescent="0.25">
      <c r="A461" s="189"/>
      <c r="E461" s="155"/>
      <c r="G461" s="156"/>
      <c r="I461" s="157"/>
      <c r="J461" s="158"/>
      <c r="N461" s="159"/>
      <c r="Q461" s="160"/>
      <c r="R461" s="160"/>
      <c r="S461" s="160"/>
    </row>
    <row r="462" spans="1:19" s="103" customFormat="1" ht="21" x14ac:dyDescent="0.25">
      <c r="A462" s="189"/>
      <c r="E462" s="155"/>
      <c r="G462" s="156"/>
      <c r="I462" s="157"/>
      <c r="J462" s="158"/>
      <c r="N462" s="159"/>
      <c r="Q462" s="160"/>
      <c r="R462" s="160"/>
      <c r="S462" s="160"/>
    </row>
    <row r="463" spans="1:19" s="103" customFormat="1" ht="21" x14ac:dyDescent="0.25">
      <c r="A463" s="189"/>
      <c r="E463" s="155"/>
      <c r="G463" s="156"/>
      <c r="I463" s="157"/>
      <c r="J463" s="158"/>
      <c r="N463" s="159"/>
      <c r="Q463" s="160"/>
      <c r="R463" s="160"/>
      <c r="S463" s="160"/>
    </row>
    <row r="464" spans="1:19" s="103" customFormat="1" ht="21" x14ac:dyDescent="0.25">
      <c r="A464" s="189"/>
      <c r="E464" s="155"/>
      <c r="G464" s="156"/>
      <c r="I464" s="157"/>
      <c r="J464" s="158"/>
      <c r="N464" s="159"/>
      <c r="Q464" s="160"/>
      <c r="R464" s="160"/>
      <c r="S464" s="160"/>
    </row>
    <row r="465" spans="1:19" s="103" customFormat="1" ht="21" x14ac:dyDescent="0.25">
      <c r="A465" s="189"/>
      <c r="E465" s="155"/>
      <c r="G465" s="156"/>
      <c r="I465" s="157"/>
      <c r="J465" s="158"/>
      <c r="N465" s="159"/>
      <c r="Q465" s="160"/>
      <c r="R465" s="160"/>
      <c r="S465" s="160"/>
    </row>
    <row r="466" spans="1:19" s="103" customFormat="1" ht="21" x14ac:dyDescent="0.25">
      <c r="A466" s="189"/>
      <c r="E466" s="155"/>
      <c r="G466" s="156"/>
      <c r="I466" s="157"/>
      <c r="J466" s="158"/>
      <c r="N466" s="159"/>
      <c r="Q466" s="160"/>
      <c r="R466" s="160"/>
      <c r="S466" s="160"/>
    </row>
    <row r="467" spans="1:19" s="103" customFormat="1" ht="21" x14ac:dyDescent="0.25">
      <c r="A467" s="189"/>
      <c r="E467" s="155"/>
      <c r="G467" s="156"/>
      <c r="I467" s="157"/>
      <c r="J467" s="158"/>
      <c r="N467" s="159"/>
      <c r="Q467" s="160"/>
      <c r="R467" s="160"/>
      <c r="S467" s="160"/>
    </row>
    <row r="468" spans="1:19" s="103" customFormat="1" ht="21" x14ac:dyDescent="0.25">
      <c r="A468" s="189"/>
      <c r="E468" s="155"/>
      <c r="G468" s="156"/>
      <c r="I468" s="157"/>
      <c r="J468" s="158"/>
      <c r="N468" s="159"/>
      <c r="Q468" s="160"/>
      <c r="R468" s="160"/>
      <c r="S468" s="160"/>
    </row>
    <row r="469" spans="1:19" s="103" customFormat="1" ht="21" x14ac:dyDescent="0.25">
      <c r="A469" s="189"/>
      <c r="E469" s="155"/>
      <c r="G469" s="156"/>
      <c r="I469" s="157"/>
      <c r="J469" s="158"/>
      <c r="N469" s="159"/>
      <c r="Q469" s="160"/>
      <c r="R469" s="160"/>
      <c r="S469" s="160"/>
    </row>
    <row r="470" spans="1:19" s="103" customFormat="1" ht="21" x14ac:dyDescent="0.25">
      <c r="A470" s="189"/>
      <c r="E470" s="155"/>
      <c r="G470" s="156"/>
      <c r="I470" s="157"/>
      <c r="J470" s="158"/>
      <c r="N470" s="159"/>
      <c r="Q470" s="160"/>
      <c r="R470" s="160"/>
      <c r="S470" s="160"/>
    </row>
    <row r="471" spans="1:19" s="103" customFormat="1" ht="21" x14ac:dyDescent="0.25">
      <c r="A471" s="189"/>
      <c r="E471" s="155"/>
      <c r="G471" s="156"/>
      <c r="I471" s="157"/>
      <c r="J471" s="158"/>
      <c r="N471" s="159"/>
      <c r="Q471" s="160"/>
      <c r="R471" s="160"/>
      <c r="S471" s="160"/>
    </row>
    <row r="472" spans="1:19" s="103" customFormat="1" ht="21" x14ac:dyDescent="0.25">
      <c r="A472" s="189"/>
      <c r="E472" s="155"/>
      <c r="G472" s="156"/>
      <c r="I472" s="157"/>
      <c r="J472" s="158"/>
      <c r="N472" s="159"/>
      <c r="Q472" s="160"/>
      <c r="R472" s="160"/>
      <c r="S472" s="160"/>
    </row>
    <row r="473" spans="1:19" s="103" customFormat="1" ht="21" x14ac:dyDescent="0.25">
      <c r="A473" s="189"/>
      <c r="E473" s="155"/>
      <c r="G473" s="156"/>
      <c r="I473" s="157"/>
      <c r="J473" s="158"/>
      <c r="N473" s="159"/>
      <c r="Q473" s="160"/>
      <c r="R473" s="160"/>
      <c r="S473" s="160"/>
    </row>
    <row r="474" spans="1:19" s="103" customFormat="1" ht="21" x14ac:dyDescent="0.25">
      <c r="A474" s="189"/>
      <c r="E474" s="155"/>
      <c r="G474" s="156"/>
      <c r="I474" s="157"/>
      <c r="J474" s="158"/>
      <c r="N474" s="159"/>
      <c r="Q474" s="160"/>
      <c r="R474" s="160"/>
      <c r="S474" s="160"/>
    </row>
    <row r="475" spans="1:19" s="103" customFormat="1" ht="21" x14ac:dyDescent="0.25">
      <c r="A475" s="189"/>
      <c r="E475" s="155"/>
      <c r="G475" s="156"/>
      <c r="I475" s="157"/>
      <c r="J475" s="158"/>
      <c r="N475" s="159"/>
      <c r="Q475" s="160"/>
      <c r="R475" s="160"/>
      <c r="S475" s="160"/>
    </row>
    <row r="476" spans="1:19" s="103" customFormat="1" ht="21" x14ac:dyDescent="0.25">
      <c r="A476" s="189"/>
      <c r="E476" s="155"/>
      <c r="G476" s="156"/>
      <c r="I476" s="157"/>
      <c r="J476" s="158"/>
      <c r="N476" s="159"/>
      <c r="Q476" s="160"/>
      <c r="R476" s="160"/>
      <c r="S476" s="160"/>
    </row>
    <row r="477" spans="1:19" s="103" customFormat="1" ht="21" x14ac:dyDescent="0.25">
      <c r="A477" s="189"/>
      <c r="E477" s="155"/>
      <c r="G477" s="156"/>
      <c r="I477" s="157"/>
      <c r="J477" s="158"/>
      <c r="N477" s="159"/>
      <c r="Q477" s="160"/>
      <c r="R477" s="160"/>
      <c r="S477" s="160"/>
    </row>
    <row r="478" spans="1:19" s="103" customFormat="1" ht="21" x14ac:dyDescent="0.25">
      <c r="A478" s="189"/>
      <c r="E478" s="155"/>
      <c r="G478" s="156"/>
      <c r="I478" s="157"/>
      <c r="J478" s="158"/>
      <c r="N478" s="159"/>
      <c r="Q478" s="160"/>
      <c r="R478" s="160"/>
      <c r="S478" s="160"/>
    </row>
    <row r="479" spans="1:19" s="103" customFormat="1" ht="21" x14ac:dyDescent="0.25">
      <c r="A479" s="189"/>
      <c r="E479" s="155"/>
      <c r="G479" s="156"/>
      <c r="I479" s="157"/>
      <c r="J479" s="158"/>
      <c r="N479" s="159"/>
      <c r="Q479" s="160"/>
      <c r="R479" s="160"/>
      <c r="S479" s="160"/>
    </row>
    <row r="480" spans="1:19" s="103" customFormat="1" ht="21" x14ac:dyDescent="0.25">
      <c r="A480" s="189"/>
      <c r="E480" s="155"/>
      <c r="G480" s="156"/>
      <c r="I480" s="157"/>
      <c r="J480" s="158"/>
      <c r="N480" s="159"/>
      <c r="Q480" s="160"/>
      <c r="R480" s="160"/>
      <c r="S480" s="160"/>
    </row>
    <row r="481" spans="1:19" s="103" customFormat="1" ht="21" x14ac:dyDescent="0.25">
      <c r="A481" s="189"/>
      <c r="E481" s="155"/>
      <c r="G481" s="156"/>
      <c r="I481" s="157"/>
      <c r="J481" s="158"/>
      <c r="N481" s="159"/>
      <c r="Q481" s="160"/>
      <c r="R481" s="160"/>
      <c r="S481" s="160"/>
    </row>
    <row r="482" spans="1:19" s="103" customFormat="1" ht="21" x14ac:dyDescent="0.25">
      <c r="A482" s="189"/>
      <c r="E482" s="155"/>
      <c r="G482" s="156"/>
      <c r="I482" s="157"/>
      <c r="J482" s="158"/>
      <c r="N482" s="159"/>
      <c r="Q482" s="160"/>
      <c r="R482" s="160"/>
      <c r="S482" s="160"/>
    </row>
    <row r="483" spans="1:19" s="103" customFormat="1" ht="21" x14ac:dyDescent="0.25">
      <c r="A483" s="189"/>
      <c r="E483" s="155"/>
      <c r="G483" s="156"/>
      <c r="I483" s="157"/>
      <c r="J483" s="158"/>
      <c r="N483" s="159"/>
      <c r="Q483" s="160"/>
      <c r="R483" s="160"/>
      <c r="S483" s="160"/>
    </row>
    <row r="484" spans="1:19" s="103" customFormat="1" ht="21" x14ac:dyDescent="0.25">
      <c r="A484" s="189"/>
      <c r="E484" s="155"/>
      <c r="G484" s="156"/>
      <c r="I484" s="157"/>
      <c r="J484" s="158"/>
      <c r="N484" s="159"/>
      <c r="Q484" s="160"/>
      <c r="R484" s="160"/>
      <c r="S484" s="160"/>
    </row>
    <row r="485" spans="1:19" s="103" customFormat="1" ht="21" x14ac:dyDescent="0.25">
      <c r="A485" s="189"/>
      <c r="E485" s="155"/>
      <c r="G485" s="156"/>
      <c r="I485" s="157"/>
      <c r="J485" s="158"/>
      <c r="N485" s="159"/>
      <c r="Q485" s="160"/>
      <c r="R485" s="160"/>
      <c r="S485" s="160"/>
    </row>
    <row r="486" spans="1:19" s="103" customFormat="1" ht="21" x14ac:dyDescent="0.25">
      <c r="A486" s="189"/>
      <c r="E486" s="155"/>
      <c r="G486" s="156"/>
      <c r="I486" s="157"/>
      <c r="J486" s="158"/>
      <c r="N486" s="159"/>
      <c r="Q486" s="160"/>
      <c r="R486" s="160"/>
      <c r="S486" s="160"/>
    </row>
    <row r="487" spans="1:19" s="103" customFormat="1" ht="21" x14ac:dyDescent="0.25">
      <c r="A487" s="189"/>
      <c r="E487" s="155"/>
      <c r="G487" s="156"/>
      <c r="I487" s="157"/>
      <c r="J487" s="158"/>
      <c r="N487" s="159"/>
      <c r="Q487" s="160"/>
      <c r="R487" s="160"/>
      <c r="S487" s="160"/>
    </row>
    <row r="488" spans="1:19" s="103" customFormat="1" ht="21" x14ac:dyDescent="0.25">
      <c r="A488" s="189"/>
      <c r="E488" s="155"/>
      <c r="G488" s="156"/>
      <c r="I488" s="157"/>
      <c r="J488" s="158"/>
      <c r="N488" s="159"/>
      <c r="Q488" s="160"/>
      <c r="R488" s="160"/>
      <c r="S488" s="160"/>
    </row>
    <row r="489" spans="1:19" s="103" customFormat="1" ht="21" x14ac:dyDescent="0.25">
      <c r="A489" s="189"/>
      <c r="E489" s="155"/>
      <c r="G489" s="156"/>
      <c r="I489" s="157"/>
      <c r="J489" s="158"/>
      <c r="N489" s="159"/>
      <c r="Q489" s="160"/>
      <c r="R489" s="160"/>
      <c r="S489" s="160"/>
    </row>
    <row r="490" spans="1:19" s="103" customFormat="1" ht="21" x14ac:dyDescent="0.25">
      <c r="A490" s="189"/>
      <c r="E490" s="155"/>
      <c r="G490" s="156"/>
      <c r="I490" s="157"/>
      <c r="J490" s="158"/>
      <c r="N490" s="159"/>
      <c r="Q490" s="160"/>
      <c r="R490" s="160"/>
      <c r="S490" s="160"/>
    </row>
    <row r="491" spans="1:19" s="103" customFormat="1" ht="21" x14ac:dyDescent="0.25">
      <c r="A491" s="189"/>
      <c r="E491" s="155"/>
      <c r="G491" s="156"/>
      <c r="I491" s="157"/>
      <c r="J491" s="158"/>
      <c r="N491" s="159"/>
      <c r="Q491" s="160"/>
      <c r="R491" s="160"/>
      <c r="S491" s="160"/>
    </row>
    <row r="492" spans="1:19" s="103" customFormat="1" ht="21" x14ac:dyDescent="0.25">
      <c r="A492" s="189"/>
      <c r="E492" s="155"/>
      <c r="G492" s="156"/>
      <c r="I492" s="157"/>
      <c r="J492" s="158"/>
      <c r="N492" s="159"/>
      <c r="Q492" s="160"/>
      <c r="R492" s="160"/>
      <c r="S492" s="160"/>
    </row>
    <row r="493" spans="1:19" s="103" customFormat="1" ht="21" x14ac:dyDescent="0.25">
      <c r="A493" s="189"/>
      <c r="E493" s="155"/>
      <c r="G493" s="156"/>
      <c r="I493" s="157"/>
      <c r="J493" s="158"/>
      <c r="N493" s="159"/>
      <c r="Q493" s="160"/>
      <c r="R493" s="160"/>
      <c r="S493" s="160"/>
    </row>
    <row r="494" spans="1:19" s="103" customFormat="1" ht="21" x14ac:dyDescent="0.25">
      <c r="A494" s="189"/>
      <c r="E494" s="155"/>
      <c r="G494" s="156"/>
      <c r="I494" s="157"/>
      <c r="J494" s="158"/>
      <c r="N494" s="159"/>
      <c r="Q494" s="160"/>
      <c r="R494" s="160"/>
      <c r="S494" s="160"/>
    </row>
    <row r="495" spans="1:19" s="103" customFormat="1" ht="21" x14ac:dyDescent="0.25">
      <c r="A495" s="189"/>
      <c r="E495" s="155"/>
      <c r="G495" s="156"/>
      <c r="I495" s="157"/>
      <c r="J495" s="158"/>
      <c r="N495" s="159"/>
      <c r="Q495" s="160"/>
      <c r="R495" s="160"/>
      <c r="S495" s="160"/>
    </row>
    <row r="496" spans="1:19" s="103" customFormat="1" ht="21" x14ac:dyDescent="0.25">
      <c r="A496" s="189"/>
      <c r="E496" s="155"/>
      <c r="G496" s="156"/>
      <c r="I496" s="157"/>
      <c r="J496" s="158"/>
      <c r="N496" s="159"/>
      <c r="Q496" s="160"/>
      <c r="R496" s="160"/>
      <c r="S496" s="160"/>
    </row>
    <row r="497" spans="1:19" s="103" customFormat="1" ht="21" x14ac:dyDescent="0.25">
      <c r="A497" s="189"/>
      <c r="E497" s="155"/>
      <c r="G497" s="156"/>
      <c r="I497" s="157"/>
      <c r="J497" s="158"/>
      <c r="N497" s="159"/>
      <c r="Q497" s="160"/>
      <c r="R497" s="160"/>
      <c r="S497" s="160"/>
    </row>
    <row r="498" spans="1:19" s="103" customFormat="1" ht="21" x14ac:dyDescent="0.25">
      <c r="A498" s="189"/>
      <c r="E498" s="155"/>
      <c r="G498" s="156"/>
      <c r="I498" s="157"/>
      <c r="J498" s="158"/>
      <c r="N498" s="159"/>
      <c r="Q498" s="160"/>
      <c r="R498" s="160"/>
      <c r="S498" s="160"/>
    </row>
    <row r="499" spans="1:19" s="103" customFormat="1" ht="21" x14ac:dyDescent="0.25">
      <c r="A499" s="189"/>
      <c r="E499" s="155"/>
      <c r="G499" s="156"/>
      <c r="I499" s="157"/>
      <c r="J499" s="158"/>
      <c r="N499" s="159"/>
      <c r="Q499" s="160"/>
      <c r="R499" s="160"/>
      <c r="S499" s="160"/>
    </row>
    <row r="500" spans="1:19" s="103" customFormat="1" ht="21" x14ac:dyDescent="0.25">
      <c r="A500" s="189"/>
      <c r="E500" s="155"/>
      <c r="G500" s="156"/>
      <c r="I500" s="157"/>
      <c r="J500" s="158"/>
      <c r="N500" s="159"/>
      <c r="Q500" s="160"/>
      <c r="R500" s="160"/>
      <c r="S500" s="160"/>
    </row>
    <row r="501" spans="1:19" s="103" customFormat="1" ht="21" x14ac:dyDescent="0.25">
      <c r="A501" s="189"/>
      <c r="E501" s="155"/>
      <c r="G501" s="156"/>
      <c r="I501" s="157"/>
      <c r="J501" s="158"/>
      <c r="N501" s="159"/>
      <c r="Q501" s="160"/>
      <c r="R501" s="160"/>
      <c r="S501" s="160"/>
    </row>
    <row r="502" spans="1:19" s="103" customFormat="1" ht="21" x14ac:dyDescent="0.25">
      <c r="A502" s="189"/>
      <c r="E502" s="155"/>
      <c r="G502" s="156"/>
      <c r="I502" s="157"/>
      <c r="J502" s="158"/>
      <c r="N502" s="159"/>
      <c r="Q502" s="160"/>
      <c r="R502" s="160"/>
      <c r="S502" s="160"/>
    </row>
    <row r="503" spans="1:19" s="103" customFormat="1" ht="21" x14ac:dyDescent="0.25">
      <c r="A503" s="189"/>
      <c r="E503" s="155"/>
      <c r="G503" s="156"/>
      <c r="I503" s="157"/>
      <c r="J503" s="158"/>
      <c r="N503" s="159"/>
      <c r="Q503" s="160"/>
      <c r="R503" s="160"/>
      <c r="S503" s="160"/>
    </row>
    <row r="504" spans="1:19" s="103" customFormat="1" ht="21" x14ac:dyDescent="0.25">
      <c r="A504" s="189"/>
      <c r="E504" s="155"/>
      <c r="G504" s="156"/>
      <c r="I504" s="157"/>
      <c r="J504" s="158"/>
      <c r="N504" s="159"/>
      <c r="Q504" s="160"/>
      <c r="R504" s="160"/>
      <c r="S504" s="160"/>
    </row>
    <row r="505" spans="1:19" s="103" customFormat="1" ht="21" x14ac:dyDescent="0.25">
      <c r="A505" s="189"/>
      <c r="E505" s="155"/>
      <c r="G505" s="156"/>
      <c r="I505" s="157"/>
      <c r="J505" s="158"/>
      <c r="N505" s="159"/>
      <c r="Q505" s="160"/>
      <c r="R505" s="160"/>
      <c r="S505" s="160"/>
    </row>
    <row r="506" spans="1:19" s="103" customFormat="1" ht="21" x14ac:dyDescent="0.25">
      <c r="A506" s="189"/>
      <c r="E506" s="155"/>
      <c r="G506" s="156"/>
      <c r="I506" s="157"/>
      <c r="J506" s="158"/>
      <c r="N506" s="159"/>
      <c r="Q506" s="160"/>
      <c r="R506" s="160"/>
      <c r="S506" s="160"/>
    </row>
    <row r="507" spans="1:19" s="103" customFormat="1" ht="21" x14ac:dyDescent="0.25">
      <c r="A507" s="189"/>
      <c r="E507" s="155"/>
      <c r="G507" s="156"/>
      <c r="I507" s="157"/>
      <c r="J507" s="158"/>
      <c r="N507" s="159"/>
      <c r="Q507" s="160"/>
      <c r="R507" s="160"/>
      <c r="S507" s="160"/>
    </row>
    <row r="508" spans="1:19" s="103" customFormat="1" ht="21" x14ac:dyDescent="0.25">
      <c r="A508" s="189"/>
      <c r="E508" s="155"/>
      <c r="G508" s="156"/>
      <c r="I508" s="157"/>
      <c r="J508" s="158"/>
      <c r="N508" s="159"/>
      <c r="Q508" s="160"/>
      <c r="R508" s="160"/>
      <c r="S508" s="160"/>
    </row>
    <row r="509" spans="1:19" s="103" customFormat="1" ht="21" x14ac:dyDescent="0.25">
      <c r="A509" s="189"/>
      <c r="E509" s="155"/>
      <c r="G509" s="156"/>
      <c r="I509" s="157"/>
      <c r="J509" s="158"/>
      <c r="N509" s="159"/>
      <c r="Q509" s="160"/>
      <c r="R509" s="160"/>
      <c r="S509" s="160"/>
    </row>
    <row r="510" spans="1:19" s="103" customFormat="1" ht="21" x14ac:dyDescent="0.25">
      <c r="A510" s="189"/>
      <c r="E510" s="155"/>
      <c r="G510" s="156"/>
      <c r="I510" s="157"/>
      <c r="J510" s="158"/>
      <c r="N510" s="159"/>
      <c r="Q510" s="160"/>
      <c r="R510" s="160"/>
      <c r="S510" s="160"/>
    </row>
    <row r="511" spans="1:19" s="103" customFormat="1" ht="21" x14ac:dyDescent="0.25">
      <c r="A511" s="189"/>
      <c r="E511" s="155"/>
      <c r="G511" s="156"/>
      <c r="I511" s="157"/>
      <c r="J511" s="158"/>
      <c r="N511" s="159"/>
      <c r="Q511" s="160"/>
      <c r="R511" s="160"/>
      <c r="S511" s="160"/>
    </row>
    <row r="512" spans="1:19" s="103" customFormat="1" ht="21" x14ac:dyDescent="0.25">
      <c r="A512" s="189"/>
      <c r="E512" s="155"/>
      <c r="G512" s="156"/>
      <c r="I512" s="157"/>
      <c r="J512" s="158"/>
      <c r="N512" s="159"/>
      <c r="Q512" s="160"/>
      <c r="R512" s="160"/>
      <c r="S512" s="160"/>
    </row>
    <row r="513" spans="1:19" s="103" customFormat="1" ht="21" x14ac:dyDescent="0.25">
      <c r="A513" s="189"/>
      <c r="E513" s="155"/>
      <c r="G513" s="156"/>
      <c r="I513" s="157"/>
      <c r="J513" s="158"/>
      <c r="N513" s="159"/>
      <c r="Q513" s="160"/>
      <c r="R513" s="160"/>
      <c r="S513" s="160"/>
    </row>
    <row r="514" spans="1:19" s="103" customFormat="1" ht="21" x14ac:dyDescent="0.25">
      <c r="A514" s="189"/>
      <c r="E514" s="155"/>
      <c r="G514" s="156"/>
      <c r="I514" s="157"/>
      <c r="J514" s="158"/>
      <c r="N514" s="159"/>
      <c r="Q514" s="160"/>
      <c r="R514" s="160"/>
      <c r="S514" s="160"/>
    </row>
    <row r="515" spans="1:19" s="103" customFormat="1" ht="21" x14ac:dyDescent="0.25">
      <c r="A515" s="189"/>
      <c r="E515" s="155"/>
      <c r="G515" s="156"/>
      <c r="I515" s="157"/>
      <c r="J515" s="158"/>
      <c r="N515" s="159"/>
      <c r="Q515" s="160"/>
      <c r="R515" s="160"/>
      <c r="S515" s="160"/>
    </row>
    <row r="516" spans="1:19" s="103" customFormat="1" ht="21" x14ac:dyDescent="0.25">
      <c r="A516" s="189"/>
      <c r="E516" s="155"/>
      <c r="G516" s="156"/>
      <c r="I516" s="157"/>
      <c r="J516" s="158"/>
      <c r="N516" s="159"/>
      <c r="Q516" s="160"/>
      <c r="R516" s="160"/>
      <c r="S516" s="160"/>
    </row>
    <row r="517" spans="1:19" s="103" customFormat="1" ht="21" x14ac:dyDescent="0.25">
      <c r="A517" s="189"/>
      <c r="E517" s="155"/>
      <c r="G517" s="156"/>
      <c r="I517" s="157"/>
      <c r="J517" s="158"/>
      <c r="N517" s="159"/>
      <c r="Q517" s="160"/>
      <c r="R517" s="160"/>
      <c r="S517" s="160"/>
    </row>
    <row r="518" spans="1:19" s="103" customFormat="1" ht="21" x14ac:dyDescent="0.25">
      <c r="A518" s="189"/>
      <c r="E518" s="155"/>
      <c r="G518" s="156"/>
      <c r="I518" s="157"/>
      <c r="J518" s="158"/>
      <c r="N518" s="159"/>
      <c r="Q518" s="160"/>
      <c r="R518" s="160"/>
      <c r="S518" s="160"/>
    </row>
    <row r="519" spans="1:19" s="103" customFormat="1" ht="21" x14ac:dyDescent="0.25">
      <c r="A519" s="189"/>
      <c r="E519" s="155"/>
      <c r="G519" s="156"/>
      <c r="I519" s="157"/>
      <c r="J519" s="158"/>
      <c r="N519" s="159"/>
      <c r="Q519" s="160"/>
      <c r="R519" s="160"/>
      <c r="S519" s="160"/>
    </row>
    <row r="520" spans="1:19" s="103" customFormat="1" ht="21" x14ac:dyDescent="0.25">
      <c r="A520" s="189"/>
      <c r="E520" s="155"/>
      <c r="G520" s="156"/>
      <c r="I520" s="157"/>
      <c r="J520" s="158"/>
      <c r="N520" s="159"/>
      <c r="Q520" s="160"/>
      <c r="R520" s="160"/>
      <c r="S520" s="160"/>
    </row>
    <row r="521" spans="1:19" s="103" customFormat="1" ht="21" x14ac:dyDescent="0.25">
      <c r="A521" s="189"/>
      <c r="E521" s="155"/>
      <c r="G521" s="156"/>
      <c r="I521" s="157"/>
      <c r="J521" s="158"/>
      <c r="N521" s="159"/>
      <c r="Q521" s="160"/>
      <c r="R521" s="160"/>
      <c r="S521" s="160"/>
    </row>
    <row r="522" spans="1:19" s="103" customFormat="1" ht="21" x14ac:dyDescent="0.25">
      <c r="A522" s="189"/>
      <c r="E522" s="155"/>
      <c r="G522" s="156"/>
      <c r="I522" s="157"/>
      <c r="J522" s="158"/>
      <c r="N522" s="159"/>
      <c r="Q522" s="160"/>
      <c r="R522" s="160"/>
      <c r="S522" s="160"/>
    </row>
    <row r="523" spans="1:19" s="103" customFormat="1" ht="21" x14ac:dyDescent="0.25">
      <c r="A523" s="189"/>
      <c r="E523" s="155"/>
      <c r="G523" s="156"/>
      <c r="I523" s="157"/>
      <c r="J523" s="158"/>
      <c r="N523" s="159"/>
      <c r="Q523" s="160"/>
      <c r="R523" s="160"/>
      <c r="S523" s="160"/>
    </row>
    <row r="524" spans="1:19" s="103" customFormat="1" ht="21" x14ac:dyDescent="0.25">
      <c r="A524" s="189"/>
      <c r="E524" s="155"/>
      <c r="G524" s="156"/>
      <c r="I524" s="157"/>
      <c r="J524" s="158"/>
      <c r="N524" s="159"/>
      <c r="Q524" s="160"/>
      <c r="R524" s="160"/>
      <c r="S524" s="160"/>
    </row>
    <row r="525" spans="1:19" s="103" customFormat="1" ht="21" x14ac:dyDescent="0.25">
      <c r="A525" s="189"/>
      <c r="E525" s="155"/>
      <c r="G525" s="156"/>
      <c r="I525" s="157"/>
      <c r="J525" s="158"/>
      <c r="N525" s="159"/>
      <c r="Q525" s="160"/>
      <c r="R525" s="160"/>
      <c r="S525" s="160"/>
    </row>
    <row r="526" spans="1:19" s="103" customFormat="1" ht="21" x14ac:dyDescent="0.25">
      <c r="A526" s="189"/>
      <c r="E526" s="155"/>
      <c r="G526" s="156"/>
      <c r="I526" s="157"/>
      <c r="J526" s="158"/>
      <c r="N526" s="159"/>
      <c r="Q526" s="160"/>
      <c r="R526" s="160"/>
      <c r="S526" s="160"/>
    </row>
    <row r="527" spans="1:19" s="103" customFormat="1" ht="21" x14ac:dyDescent="0.25">
      <c r="A527" s="189"/>
      <c r="E527" s="155"/>
      <c r="G527" s="156"/>
      <c r="I527" s="157"/>
      <c r="J527" s="158"/>
      <c r="N527" s="159"/>
      <c r="Q527" s="160"/>
      <c r="R527" s="160"/>
      <c r="S527" s="160"/>
    </row>
    <row r="528" spans="1:19" s="103" customFormat="1" ht="21" x14ac:dyDescent="0.25">
      <c r="A528" s="189"/>
      <c r="E528" s="155"/>
      <c r="G528" s="156"/>
      <c r="I528" s="157"/>
      <c r="J528" s="158"/>
      <c r="N528" s="159"/>
      <c r="Q528" s="160"/>
      <c r="R528" s="160"/>
      <c r="S528" s="160"/>
    </row>
    <row r="529" spans="1:19" s="103" customFormat="1" ht="21" x14ac:dyDescent="0.25">
      <c r="A529" s="189"/>
      <c r="E529" s="155"/>
      <c r="G529" s="156"/>
      <c r="I529" s="157"/>
      <c r="J529" s="158"/>
      <c r="N529" s="159"/>
      <c r="Q529" s="160"/>
      <c r="R529" s="160"/>
      <c r="S529" s="160"/>
    </row>
    <row r="530" spans="1:19" s="103" customFormat="1" ht="21" x14ac:dyDescent="0.25">
      <c r="A530" s="189"/>
      <c r="E530" s="155"/>
      <c r="G530" s="156"/>
      <c r="I530" s="157"/>
      <c r="J530" s="158"/>
      <c r="N530" s="159"/>
      <c r="Q530" s="160"/>
      <c r="R530" s="160"/>
      <c r="S530" s="160"/>
    </row>
    <row r="531" spans="1:19" s="103" customFormat="1" ht="21" x14ac:dyDescent="0.25">
      <c r="A531" s="189"/>
      <c r="E531" s="155"/>
      <c r="G531" s="156"/>
      <c r="I531" s="157"/>
      <c r="J531" s="158"/>
      <c r="N531" s="159"/>
      <c r="Q531" s="160"/>
      <c r="R531" s="160"/>
      <c r="S531" s="160"/>
    </row>
    <row r="532" spans="1:19" s="103" customFormat="1" ht="21" x14ac:dyDescent="0.25">
      <c r="A532" s="189"/>
      <c r="E532" s="155"/>
      <c r="G532" s="156"/>
      <c r="I532" s="157"/>
      <c r="J532" s="158"/>
      <c r="N532" s="159"/>
      <c r="Q532" s="160"/>
      <c r="R532" s="160"/>
      <c r="S532" s="160"/>
    </row>
    <row r="533" spans="1:19" s="103" customFormat="1" ht="21" x14ac:dyDescent="0.25">
      <c r="A533" s="189"/>
      <c r="E533" s="155"/>
      <c r="G533" s="156"/>
      <c r="I533" s="157"/>
      <c r="J533" s="158"/>
      <c r="N533" s="159"/>
      <c r="Q533" s="160"/>
      <c r="R533" s="160"/>
      <c r="S533" s="160"/>
    </row>
    <row r="534" spans="1:19" s="103" customFormat="1" ht="21" x14ac:dyDescent="0.25">
      <c r="A534" s="189"/>
      <c r="E534" s="155"/>
      <c r="G534" s="156"/>
      <c r="I534" s="157"/>
      <c r="J534" s="158"/>
      <c r="N534" s="159"/>
      <c r="Q534" s="160"/>
      <c r="R534" s="160"/>
      <c r="S534" s="160"/>
    </row>
    <row r="535" spans="1:19" s="103" customFormat="1" ht="21" x14ac:dyDescent="0.25">
      <c r="A535" s="189"/>
      <c r="E535" s="155"/>
      <c r="G535" s="156"/>
      <c r="I535" s="157"/>
      <c r="J535" s="158"/>
      <c r="N535" s="159"/>
      <c r="Q535" s="160"/>
      <c r="R535" s="160"/>
      <c r="S535" s="160"/>
    </row>
    <row r="536" spans="1:19" s="103" customFormat="1" ht="21" x14ac:dyDescent="0.25">
      <c r="A536" s="189"/>
      <c r="E536" s="155"/>
      <c r="G536" s="156"/>
      <c r="I536" s="157"/>
      <c r="J536" s="158"/>
      <c r="N536" s="159"/>
      <c r="Q536" s="160"/>
      <c r="R536" s="160"/>
      <c r="S536" s="160"/>
    </row>
    <row r="537" spans="1:19" s="103" customFormat="1" ht="21" x14ac:dyDescent="0.25">
      <c r="A537" s="189"/>
      <c r="E537" s="155"/>
      <c r="G537" s="156"/>
      <c r="I537" s="157"/>
      <c r="J537" s="158"/>
      <c r="N537" s="159"/>
      <c r="Q537" s="160"/>
      <c r="R537" s="160"/>
      <c r="S537" s="160"/>
    </row>
    <row r="538" spans="1:19" s="103" customFormat="1" ht="21" x14ac:dyDescent="0.25">
      <c r="A538" s="189"/>
      <c r="E538" s="155"/>
      <c r="G538" s="156"/>
      <c r="I538" s="157"/>
      <c r="J538" s="158"/>
      <c r="N538" s="159"/>
      <c r="Q538" s="160"/>
      <c r="R538" s="160"/>
      <c r="S538" s="160"/>
    </row>
    <row r="539" spans="1:19" s="103" customFormat="1" ht="21" x14ac:dyDescent="0.25">
      <c r="A539" s="189"/>
      <c r="E539" s="155"/>
      <c r="G539" s="156"/>
      <c r="I539" s="157"/>
      <c r="J539" s="158"/>
      <c r="N539" s="159"/>
      <c r="Q539" s="160"/>
      <c r="R539" s="160"/>
      <c r="S539" s="160"/>
    </row>
    <row r="540" spans="1:19" s="103" customFormat="1" ht="21" x14ac:dyDescent="0.25">
      <c r="A540" s="189"/>
      <c r="E540" s="155"/>
      <c r="G540" s="156"/>
      <c r="I540" s="157"/>
      <c r="J540" s="158"/>
      <c r="N540" s="159"/>
      <c r="Q540" s="160"/>
      <c r="R540" s="160"/>
      <c r="S540" s="160"/>
    </row>
    <row r="541" spans="1:19" s="103" customFormat="1" ht="21" x14ac:dyDescent="0.25">
      <c r="A541" s="189"/>
      <c r="E541" s="155"/>
      <c r="G541" s="156"/>
      <c r="I541" s="157"/>
      <c r="J541" s="158"/>
      <c r="N541" s="159"/>
      <c r="Q541" s="160"/>
      <c r="R541" s="160"/>
      <c r="S541" s="160"/>
    </row>
    <row r="542" spans="1:19" s="103" customFormat="1" ht="21" x14ac:dyDescent="0.25">
      <c r="A542" s="189"/>
      <c r="E542" s="155"/>
      <c r="G542" s="156"/>
      <c r="I542" s="157"/>
      <c r="J542" s="158"/>
      <c r="N542" s="159"/>
      <c r="Q542" s="160"/>
      <c r="R542" s="160"/>
      <c r="S542" s="160"/>
    </row>
    <row r="543" spans="1:19" s="103" customFormat="1" ht="21" x14ac:dyDescent="0.25">
      <c r="A543" s="189"/>
      <c r="E543" s="155"/>
      <c r="G543" s="156"/>
      <c r="I543" s="157"/>
      <c r="J543" s="158"/>
      <c r="N543" s="159"/>
      <c r="Q543" s="160"/>
      <c r="R543" s="160"/>
      <c r="S543" s="160"/>
    </row>
    <row r="544" spans="1:19" s="103" customFormat="1" ht="21" x14ac:dyDescent="0.25">
      <c r="A544" s="189"/>
      <c r="E544" s="155"/>
      <c r="G544" s="156"/>
      <c r="I544" s="157"/>
      <c r="J544" s="158"/>
      <c r="N544" s="159"/>
      <c r="Q544" s="160"/>
      <c r="R544" s="160"/>
      <c r="S544" s="160"/>
    </row>
    <row r="545" spans="1:19" s="103" customFormat="1" ht="21" x14ac:dyDescent="0.25">
      <c r="A545" s="189"/>
      <c r="E545" s="155"/>
      <c r="G545" s="156"/>
      <c r="I545" s="157"/>
      <c r="J545" s="158"/>
      <c r="N545" s="159"/>
      <c r="Q545" s="160"/>
      <c r="R545" s="160"/>
      <c r="S545" s="160"/>
    </row>
    <row r="546" spans="1:19" s="103" customFormat="1" ht="21" x14ac:dyDescent="0.25">
      <c r="A546" s="189"/>
      <c r="E546" s="155"/>
      <c r="G546" s="156"/>
      <c r="I546" s="157"/>
      <c r="J546" s="158"/>
      <c r="N546" s="159"/>
      <c r="Q546" s="160"/>
      <c r="R546" s="160"/>
      <c r="S546" s="160"/>
    </row>
    <row r="547" spans="1:19" s="103" customFormat="1" ht="21" x14ac:dyDescent="0.25">
      <c r="A547" s="189"/>
      <c r="E547" s="155"/>
      <c r="G547" s="156"/>
      <c r="I547" s="157"/>
      <c r="J547" s="158"/>
      <c r="N547" s="159"/>
      <c r="Q547" s="160"/>
      <c r="R547" s="160"/>
      <c r="S547" s="160"/>
    </row>
    <row r="548" spans="1:19" s="103" customFormat="1" ht="21" x14ac:dyDescent="0.25">
      <c r="A548" s="189"/>
      <c r="E548" s="155"/>
      <c r="G548" s="156"/>
      <c r="I548" s="157"/>
      <c r="J548" s="158"/>
      <c r="N548" s="159"/>
      <c r="Q548" s="160"/>
      <c r="R548" s="160"/>
      <c r="S548" s="160"/>
    </row>
    <row r="549" spans="1:19" s="103" customFormat="1" ht="21" x14ac:dyDescent="0.25">
      <c r="A549" s="189"/>
      <c r="E549" s="155"/>
      <c r="G549" s="156"/>
      <c r="I549" s="157"/>
      <c r="J549" s="158"/>
      <c r="N549" s="159"/>
      <c r="Q549" s="160"/>
      <c r="R549" s="160"/>
      <c r="S549" s="160"/>
    </row>
    <row r="550" spans="1:19" s="103" customFormat="1" ht="21" x14ac:dyDescent="0.25">
      <c r="A550" s="189"/>
      <c r="E550" s="155"/>
      <c r="G550" s="156"/>
      <c r="I550" s="157"/>
      <c r="J550" s="158"/>
      <c r="N550" s="159"/>
      <c r="Q550" s="160"/>
      <c r="R550" s="160"/>
      <c r="S550" s="160"/>
    </row>
    <row r="551" spans="1:19" s="103" customFormat="1" ht="21" x14ac:dyDescent="0.25">
      <c r="A551" s="189"/>
      <c r="E551" s="155"/>
      <c r="G551" s="156"/>
      <c r="I551" s="157"/>
      <c r="J551" s="158"/>
      <c r="N551" s="159"/>
      <c r="Q551" s="160"/>
      <c r="R551" s="160"/>
      <c r="S551" s="160"/>
    </row>
    <row r="552" spans="1:19" s="103" customFormat="1" ht="21" x14ac:dyDescent="0.25">
      <c r="A552" s="189"/>
      <c r="E552" s="155"/>
      <c r="G552" s="156"/>
      <c r="I552" s="157"/>
      <c r="J552" s="158"/>
      <c r="N552" s="159"/>
      <c r="Q552" s="160"/>
      <c r="R552" s="160"/>
      <c r="S552" s="160"/>
    </row>
    <row r="553" spans="1:19" s="103" customFormat="1" ht="21" x14ac:dyDescent="0.25">
      <c r="A553" s="189"/>
      <c r="E553" s="155"/>
      <c r="G553" s="156"/>
      <c r="I553" s="157"/>
      <c r="J553" s="158"/>
      <c r="N553" s="159"/>
      <c r="Q553" s="160"/>
      <c r="R553" s="160"/>
      <c r="S553" s="160"/>
    </row>
    <row r="554" spans="1:19" s="103" customFormat="1" ht="21" x14ac:dyDescent="0.25">
      <c r="A554" s="189"/>
      <c r="E554" s="155"/>
      <c r="G554" s="156"/>
      <c r="I554" s="157"/>
      <c r="J554" s="158"/>
      <c r="N554" s="159"/>
      <c r="Q554" s="160"/>
      <c r="R554" s="160"/>
      <c r="S554" s="160"/>
    </row>
    <row r="555" spans="1:19" s="103" customFormat="1" ht="21" x14ac:dyDescent="0.25">
      <c r="A555" s="189"/>
      <c r="E555" s="155"/>
      <c r="G555" s="156"/>
      <c r="I555" s="157"/>
      <c r="J555" s="158"/>
      <c r="N555" s="159"/>
      <c r="Q555" s="160"/>
      <c r="R555" s="160"/>
      <c r="S555" s="160"/>
    </row>
    <row r="556" spans="1:19" s="103" customFormat="1" ht="21" x14ac:dyDescent="0.25">
      <c r="A556" s="189"/>
      <c r="E556" s="155"/>
      <c r="G556" s="156"/>
      <c r="I556" s="157"/>
      <c r="J556" s="158"/>
      <c r="N556" s="159"/>
      <c r="Q556" s="160"/>
      <c r="R556" s="160"/>
      <c r="S556" s="160"/>
    </row>
    <row r="557" spans="1:19" s="103" customFormat="1" ht="21" x14ac:dyDescent="0.25">
      <c r="A557" s="189"/>
      <c r="E557" s="155"/>
      <c r="G557" s="156"/>
      <c r="I557" s="157"/>
      <c r="J557" s="158"/>
      <c r="N557" s="159"/>
      <c r="Q557" s="160"/>
      <c r="R557" s="160"/>
      <c r="S557" s="160"/>
    </row>
    <row r="558" spans="1:19" s="103" customFormat="1" ht="21" x14ac:dyDescent="0.25">
      <c r="A558" s="189"/>
      <c r="E558" s="155"/>
      <c r="G558" s="156"/>
      <c r="I558" s="157"/>
      <c r="J558" s="158"/>
      <c r="N558" s="159"/>
      <c r="Q558" s="160"/>
      <c r="R558" s="160"/>
      <c r="S558" s="160"/>
    </row>
    <row r="559" spans="1:19" s="103" customFormat="1" ht="21" x14ac:dyDescent="0.25">
      <c r="A559" s="189"/>
      <c r="E559" s="155"/>
      <c r="G559" s="156"/>
      <c r="I559" s="157"/>
      <c r="J559" s="158"/>
      <c r="N559" s="159"/>
      <c r="Q559" s="160"/>
      <c r="R559" s="160"/>
      <c r="S559" s="160"/>
    </row>
    <row r="560" spans="1:19" s="103" customFormat="1" ht="21" x14ac:dyDescent="0.25">
      <c r="A560" s="189"/>
      <c r="E560" s="155"/>
      <c r="G560" s="156"/>
      <c r="I560" s="157"/>
      <c r="J560" s="158"/>
      <c r="N560" s="159"/>
      <c r="Q560" s="160"/>
      <c r="R560" s="160"/>
      <c r="S560" s="160"/>
    </row>
    <row r="561" spans="1:19" s="103" customFormat="1" ht="21" x14ac:dyDescent="0.25">
      <c r="A561" s="189"/>
      <c r="E561" s="155"/>
      <c r="G561" s="156"/>
      <c r="I561" s="157"/>
      <c r="J561" s="158"/>
      <c r="N561" s="159"/>
      <c r="Q561" s="160"/>
      <c r="R561" s="160"/>
      <c r="S561" s="160"/>
    </row>
    <row r="562" spans="1:19" s="103" customFormat="1" ht="21" x14ac:dyDescent="0.25">
      <c r="A562" s="189"/>
      <c r="E562" s="155"/>
      <c r="G562" s="156"/>
      <c r="I562" s="157"/>
      <c r="J562" s="158"/>
      <c r="N562" s="159"/>
      <c r="Q562" s="160"/>
      <c r="R562" s="160"/>
      <c r="S562" s="160"/>
    </row>
    <row r="563" spans="1:19" s="103" customFormat="1" ht="21" x14ac:dyDescent="0.25">
      <c r="A563" s="189"/>
      <c r="E563" s="155"/>
      <c r="G563" s="156"/>
      <c r="I563" s="157"/>
      <c r="J563" s="158"/>
      <c r="N563" s="159"/>
      <c r="Q563" s="160"/>
      <c r="R563" s="160"/>
      <c r="S563" s="160"/>
    </row>
    <row r="564" spans="1:19" s="103" customFormat="1" ht="21" x14ac:dyDescent="0.25">
      <c r="A564" s="189"/>
      <c r="E564" s="155"/>
      <c r="G564" s="156"/>
      <c r="I564" s="157"/>
      <c r="J564" s="158"/>
      <c r="N564" s="159"/>
      <c r="Q564" s="160"/>
      <c r="R564" s="160"/>
      <c r="S564" s="160"/>
    </row>
    <row r="565" spans="1:19" s="103" customFormat="1" ht="21" x14ac:dyDescent="0.25">
      <c r="A565" s="189"/>
      <c r="E565" s="155"/>
      <c r="G565" s="156"/>
      <c r="I565" s="157"/>
      <c r="J565" s="158"/>
      <c r="N565" s="159"/>
      <c r="Q565" s="160"/>
      <c r="R565" s="160"/>
      <c r="S565" s="160"/>
    </row>
    <row r="566" spans="1:19" s="103" customFormat="1" ht="21" x14ac:dyDescent="0.25">
      <c r="A566" s="189"/>
      <c r="E566" s="155"/>
      <c r="G566" s="156"/>
      <c r="I566" s="157"/>
      <c r="J566" s="158"/>
      <c r="N566" s="159"/>
      <c r="Q566" s="160"/>
      <c r="R566" s="160"/>
      <c r="S566" s="160"/>
    </row>
    <row r="567" spans="1:19" s="103" customFormat="1" ht="21" x14ac:dyDescent="0.25">
      <c r="A567" s="189"/>
      <c r="E567" s="155"/>
      <c r="G567" s="156"/>
      <c r="I567" s="157"/>
      <c r="J567" s="158"/>
      <c r="N567" s="159"/>
      <c r="Q567" s="160"/>
      <c r="R567" s="160"/>
      <c r="S567" s="160"/>
    </row>
    <row r="568" spans="1:19" s="103" customFormat="1" ht="21" x14ac:dyDescent="0.25">
      <c r="A568" s="189"/>
      <c r="E568" s="155"/>
      <c r="G568" s="156"/>
      <c r="I568" s="157"/>
      <c r="J568" s="158"/>
      <c r="N568" s="159"/>
      <c r="Q568" s="160"/>
      <c r="R568" s="160"/>
      <c r="S568" s="160"/>
    </row>
    <row r="569" spans="1:19" s="103" customFormat="1" ht="21" x14ac:dyDescent="0.25">
      <c r="A569" s="189"/>
      <c r="E569" s="155"/>
      <c r="G569" s="156"/>
      <c r="I569" s="157"/>
      <c r="J569" s="158"/>
      <c r="N569" s="159"/>
      <c r="Q569" s="160"/>
      <c r="R569" s="160"/>
      <c r="S569" s="160"/>
    </row>
    <row r="570" spans="1:19" s="103" customFormat="1" ht="21" x14ac:dyDescent="0.25">
      <c r="A570" s="189"/>
      <c r="E570" s="155"/>
      <c r="G570" s="156"/>
      <c r="I570" s="157"/>
      <c r="J570" s="158"/>
      <c r="N570" s="159"/>
      <c r="Q570" s="160"/>
      <c r="R570" s="160"/>
      <c r="S570" s="160"/>
    </row>
    <row r="571" spans="1:19" s="103" customFormat="1" ht="21" x14ac:dyDescent="0.25">
      <c r="A571" s="189"/>
      <c r="E571" s="155"/>
      <c r="G571" s="156"/>
      <c r="I571" s="157"/>
      <c r="J571" s="158"/>
      <c r="N571" s="159"/>
      <c r="Q571" s="160"/>
      <c r="R571" s="160"/>
      <c r="S571" s="160"/>
    </row>
    <row r="572" spans="1:19" s="103" customFormat="1" ht="21" x14ac:dyDescent="0.25">
      <c r="A572" s="189"/>
      <c r="E572" s="155"/>
      <c r="G572" s="156"/>
      <c r="I572" s="157"/>
      <c r="J572" s="158"/>
      <c r="N572" s="159"/>
      <c r="Q572" s="160"/>
      <c r="R572" s="160"/>
      <c r="S572" s="160"/>
    </row>
    <row r="573" spans="1:19" s="103" customFormat="1" ht="21" x14ac:dyDescent="0.25">
      <c r="A573" s="189"/>
      <c r="E573" s="155"/>
      <c r="G573" s="156"/>
      <c r="I573" s="157"/>
      <c r="J573" s="158"/>
      <c r="N573" s="159"/>
      <c r="Q573" s="160"/>
      <c r="R573" s="160"/>
      <c r="S573" s="160"/>
    </row>
    <row r="574" spans="1:19" s="103" customFormat="1" ht="21" x14ac:dyDescent="0.25">
      <c r="A574" s="189"/>
      <c r="E574" s="155"/>
      <c r="G574" s="156"/>
      <c r="I574" s="157"/>
      <c r="J574" s="158"/>
      <c r="N574" s="159"/>
      <c r="Q574" s="160"/>
      <c r="R574" s="160"/>
      <c r="S574" s="160"/>
    </row>
    <row r="575" spans="1:19" s="103" customFormat="1" ht="21" x14ac:dyDescent="0.25">
      <c r="A575" s="189"/>
      <c r="E575" s="155"/>
      <c r="G575" s="156"/>
      <c r="I575" s="157"/>
      <c r="J575" s="158"/>
      <c r="N575" s="159"/>
      <c r="Q575" s="160"/>
      <c r="R575" s="160"/>
      <c r="S575" s="160"/>
    </row>
    <row r="576" spans="1:19" s="103" customFormat="1" ht="21" x14ac:dyDescent="0.25">
      <c r="A576" s="189"/>
      <c r="E576" s="155"/>
      <c r="G576" s="156"/>
      <c r="I576" s="157"/>
      <c r="J576" s="158"/>
      <c r="N576" s="159"/>
      <c r="Q576" s="160"/>
      <c r="R576" s="160"/>
      <c r="S576" s="160"/>
    </row>
    <row r="577" spans="1:19" s="103" customFormat="1" ht="21" x14ac:dyDescent="0.25">
      <c r="A577" s="189"/>
      <c r="E577" s="155"/>
      <c r="G577" s="156"/>
      <c r="I577" s="157"/>
      <c r="J577" s="158"/>
      <c r="N577" s="159"/>
      <c r="Q577" s="160"/>
      <c r="R577" s="160"/>
      <c r="S577" s="160"/>
    </row>
    <row r="578" spans="1:19" s="103" customFormat="1" ht="21" x14ac:dyDescent="0.25">
      <c r="A578" s="189"/>
      <c r="E578" s="155"/>
      <c r="G578" s="156"/>
      <c r="I578" s="157"/>
      <c r="J578" s="158"/>
      <c r="N578" s="159"/>
      <c r="Q578" s="160"/>
      <c r="R578" s="160"/>
      <c r="S578" s="160"/>
    </row>
    <row r="579" spans="1:19" s="103" customFormat="1" ht="21" x14ac:dyDescent="0.25">
      <c r="A579" s="189"/>
      <c r="E579" s="155"/>
      <c r="G579" s="156"/>
      <c r="I579" s="157"/>
      <c r="J579" s="158"/>
      <c r="N579" s="159"/>
      <c r="Q579" s="160"/>
      <c r="R579" s="160"/>
      <c r="S579" s="160"/>
    </row>
    <row r="580" spans="1:19" s="103" customFormat="1" ht="21" x14ac:dyDescent="0.25">
      <c r="A580" s="189"/>
      <c r="E580" s="155"/>
      <c r="G580" s="156"/>
      <c r="I580" s="157"/>
      <c r="J580" s="158"/>
      <c r="N580" s="159"/>
      <c r="Q580" s="160"/>
      <c r="R580" s="160"/>
      <c r="S580" s="160"/>
    </row>
    <row r="581" spans="1:19" s="103" customFormat="1" ht="21" x14ac:dyDescent="0.25">
      <c r="A581" s="189"/>
      <c r="E581" s="155"/>
      <c r="G581" s="156"/>
      <c r="I581" s="157"/>
      <c r="J581" s="158"/>
      <c r="N581" s="159"/>
      <c r="Q581" s="160"/>
      <c r="R581" s="160"/>
      <c r="S581" s="160"/>
    </row>
    <row r="582" spans="1:19" s="103" customFormat="1" ht="21" x14ac:dyDescent="0.25">
      <c r="A582" s="189"/>
      <c r="E582" s="155"/>
      <c r="G582" s="156"/>
      <c r="I582" s="157"/>
      <c r="J582" s="158"/>
      <c r="N582" s="159"/>
      <c r="Q582" s="160"/>
      <c r="R582" s="160"/>
      <c r="S582" s="160"/>
    </row>
    <row r="583" spans="1:19" s="103" customFormat="1" ht="21" x14ac:dyDescent="0.25">
      <c r="A583" s="189"/>
      <c r="E583" s="155"/>
      <c r="G583" s="156"/>
      <c r="I583" s="157"/>
      <c r="J583" s="158"/>
      <c r="N583" s="159"/>
      <c r="Q583" s="160"/>
      <c r="R583" s="160"/>
      <c r="S583" s="160"/>
    </row>
    <row r="584" spans="1:19" s="103" customFormat="1" ht="21" x14ac:dyDescent="0.25">
      <c r="A584" s="189"/>
      <c r="E584" s="155"/>
      <c r="G584" s="156"/>
      <c r="I584" s="157"/>
      <c r="J584" s="158"/>
      <c r="N584" s="159"/>
      <c r="Q584" s="160"/>
      <c r="R584" s="160"/>
      <c r="S584" s="160"/>
    </row>
    <row r="585" spans="1:19" s="12" customFormat="1" x14ac:dyDescent="0.25">
      <c r="A585" s="194"/>
      <c r="E585" s="24"/>
      <c r="G585" s="13"/>
      <c r="I585" s="21"/>
      <c r="J585" s="14"/>
      <c r="N585" s="15"/>
      <c r="Q585" s="16"/>
      <c r="R585" s="16"/>
      <c r="S585" s="16"/>
    </row>
    <row r="586" spans="1:19" s="12" customFormat="1" x14ac:dyDescent="0.25">
      <c r="A586" s="194"/>
      <c r="E586" s="24"/>
      <c r="G586" s="13"/>
      <c r="I586" s="21"/>
      <c r="J586" s="14"/>
      <c r="N586" s="15"/>
      <c r="Q586" s="16"/>
      <c r="R586" s="16"/>
      <c r="S586" s="16"/>
    </row>
    <row r="587" spans="1:19" s="12" customFormat="1" x14ac:dyDescent="0.25">
      <c r="A587" s="194"/>
      <c r="E587" s="24"/>
      <c r="G587" s="13"/>
      <c r="I587" s="21"/>
      <c r="J587" s="14"/>
      <c r="N587" s="15"/>
      <c r="Q587" s="16"/>
      <c r="R587" s="16"/>
      <c r="S587" s="16"/>
    </row>
    <row r="588" spans="1:19" s="12" customFormat="1" x14ac:dyDescent="0.25">
      <c r="A588" s="194"/>
      <c r="E588" s="24"/>
      <c r="G588" s="13"/>
      <c r="I588" s="21"/>
      <c r="J588" s="14"/>
      <c r="N588" s="15"/>
      <c r="Q588" s="16"/>
      <c r="R588" s="16"/>
      <c r="S588" s="16"/>
    </row>
    <row r="589" spans="1:19" s="12" customFormat="1" x14ac:dyDescent="0.25">
      <c r="A589" s="194"/>
      <c r="E589" s="24"/>
      <c r="G589" s="13"/>
      <c r="I589" s="21"/>
      <c r="J589" s="14"/>
      <c r="N589" s="15"/>
      <c r="Q589" s="16"/>
      <c r="R589" s="16"/>
      <c r="S589" s="16"/>
    </row>
    <row r="590" spans="1:19" s="12" customFormat="1" x14ac:dyDescent="0.25">
      <c r="A590" s="194"/>
      <c r="E590" s="24"/>
      <c r="G590" s="13"/>
      <c r="I590" s="21"/>
      <c r="J590" s="14"/>
      <c r="N590" s="15"/>
      <c r="Q590" s="16"/>
      <c r="R590" s="16"/>
      <c r="S590" s="16"/>
    </row>
    <row r="591" spans="1:19" s="12" customFormat="1" x14ac:dyDescent="0.25">
      <c r="A591" s="194"/>
      <c r="E591" s="24"/>
      <c r="G591" s="13"/>
      <c r="I591" s="21"/>
      <c r="J591" s="14"/>
      <c r="N591" s="15"/>
      <c r="Q591" s="16"/>
      <c r="R591" s="16"/>
      <c r="S591" s="16"/>
    </row>
    <row r="592" spans="1:19" s="12" customFormat="1" x14ac:dyDescent="0.25">
      <c r="A592" s="194"/>
      <c r="E592" s="24"/>
      <c r="G592" s="13"/>
      <c r="I592" s="21"/>
      <c r="J592" s="14"/>
      <c r="N592" s="15"/>
      <c r="Q592" s="16"/>
      <c r="R592" s="16"/>
      <c r="S592" s="16"/>
    </row>
    <row r="593" spans="1:19" s="12" customFormat="1" x14ac:dyDescent="0.25">
      <c r="A593" s="194"/>
      <c r="E593" s="24"/>
      <c r="G593" s="13"/>
      <c r="I593" s="21"/>
      <c r="J593" s="14"/>
      <c r="N593" s="15"/>
      <c r="Q593" s="16"/>
      <c r="R593" s="16"/>
      <c r="S593" s="16"/>
    </row>
    <row r="594" spans="1:19" s="12" customFormat="1" x14ac:dyDescent="0.25">
      <c r="A594" s="194"/>
      <c r="E594" s="24"/>
      <c r="G594" s="13"/>
      <c r="I594" s="21"/>
      <c r="J594" s="14"/>
      <c r="N594" s="15"/>
      <c r="Q594" s="16"/>
      <c r="R594" s="16"/>
      <c r="S594" s="16"/>
    </row>
    <row r="595" spans="1:19" s="12" customFormat="1" x14ac:dyDescent="0.25">
      <c r="A595" s="194"/>
      <c r="E595" s="24"/>
      <c r="G595" s="13"/>
      <c r="I595" s="21"/>
      <c r="J595" s="14"/>
      <c r="N595" s="15"/>
      <c r="Q595" s="16"/>
      <c r="R595" s="16"/>
      <c r="S595" s="16"/>
    </row>
    <row r="596" spans="1:19" s="12" customFormat="1" x14ac:dyDescent="0.25">
      <c r="A596" s="194"/>
      <c r="E596" s="24"/>
      <c r="G596" s="13"/>
      <c r="I596" s="21"/>
      <c r="J596" s="14"/>
      <c r="N596" s="15"/>
      <c r="Q596" s="16"/>
      <c r="R596" s="16"/>
      <c r="S596" s="16"/>
    </row>
    <row r="597" spans="1:19" s="12" customFormat="1" x14ac:dyDescent="0.25">
      <c r="A597" s="194"/>
      <c r="E597" s="24"/>
      <c r="G597" s="13"/>
      <c r="I597" s="21"/>
      <c r="J597" s="14"/>
      <c r="N597" s="15"/>
      <c r="Q597" s="16"/>
      <c r="R597" s="16"/>
      <c r="S597" s="16"/>
    </row>
    <row r="598" spans="1:19" s="12" customFormat="1" x14ac:dyDescent="0.25">
      <c r="A598" s="194"/>
      <c r="E598" s="24"/>
      <c r="G598" s="13"/>
      <c r="I598" s="21"/>
      <c r="J598" s="14"/>
      <c r="N598" s="15"/>
      <c r="Q598" s="16"/>
      <c r="R598" s="16"/>
      <c r="S598" s="16"/>
    </row>
    <row r="599" spans="1:19" s="12" customFormat="1" x14ac:dyDescent="0.25">
      <c r="A599" s="194"/>
      <c r="E599" s="24"/>
      <c r="G599" s="13"/>
      <c r="I599" s="21"/>
      <c r="J599" s="14"/>
      <c r="N599" s="15"/>
      <c r="Q599" s="16"/>
      <c r="R599" s="16"/>
      <c r="S599" s="16"/>
    </row>
    <row r="600" spans="1:19" s="12" customFormat="1" x14ac:dyDescent="0.25">
      <c r="A600" s="194"/>
      <c r="E600" s="24"/>
      <c r="G600" s="13"/>
      <c r="I600" s="21"/>
      <c r="J600" s="14"/>
      <c r="N600" s="15"/>
      <c r="Q600" s="16"/>
      <c r="R600" s="16"/>
      <c r="S600" s="16"/>
    </row>
    <row r="601" spans="1:19" s="12" customFormat="1" x14ac:dyDescent="0.25">
      <c r="A601" s="194"/>
      <c r="E601" s="24"/>
      <c r="G601" s="13"/>
      <c r="I601" s="21"/>
      <c r="J601" s="14"/>
      <c r="N601" s="15"/>
      <c r="Q601" s="16"/>
      <c r="R601" s="16"/>
      <c r="S601" s="16"/>
    </row>
    <row r="602" spans="1:19" s="12" customFormat="1" x14ac:dyDescent="0.25">
      <c r="A602" s="194"/>
      <c r="E602" s="24"/>
      <c r="G602" s="13"/>
      <c r="I602" s="21"/>
      <c r="J602" s="14"/>
      <c r="N602" s="15"/>
      <c r="Q602" s="16"/>
      <c r="R602" s="16"/>
      <c r="S602" s="16"/>
    </row>
    <row r="603" spans="1:19" s="12" customFormat="1" x14ac:dyDescent="0.25">
      <c r="A603" s="194"/>
      <c r="E603" s="24"/>
      <c r="G603" s="13"/>
      <c r="I603" s="21"/>
      <c r="J603" s="14"/>
      <c r="N603" s="15"/>
      <c r="Q603" s="16"/>
      <c r="R603" s="16"/>
      <c r="S603" s="16"/>
    </row>
    <row r="604" spans="1:19" s="12" customFormat="1" x14ac:dyDescent="0.25">
      <c r="A604" s="194"/>
      <c r="E604" s="24"/>
      <c r="G604" s="13"/>
      <c r="I604" s="21"/>
      <c r="J604" s="14"/>
      <c r="N604" s="15"/>
      <c r="Q604" s="16"/>
      <c r="R604" s="16"/>
      <c r="S604" s="16"/>
    </row>
    <row r="605" spans="1:19" s="12" customFormat="1" x14ac:dyDescent="0.25">
      <c r="A605" s="194"/>
      <c r="E605" s="24"/>
      <c r="G605" s="13"/>
      <c r="I605" s="21"/>
      <c r="J605" s="14"/>
      <c r="N605" s="15"/>
      <c r="Q605" s="16"/>
      <c r="R605" s="16"/>
      <c r="S605" s="16"/>
    </row>
    <row r="606" spans="1:19" s="12" customFormat="1" x14ac:dyDescent="0.25">
      <c r="A606" s="194"/>
      <c r="E606" s="24"/>
      <c r="G606" s="13"/>
      <c r="I606" s="21"/>
      <c r="J606" s="14"/>
      <c r="N606" s="15"/>
      <c r="Q606" s="16"/>
      <c r="R606" s="16"/>
      <c r="S606" s="16"/>
    </row>
    <row r="607" spans="1:19" s="12" customFormat="1" x14ac:dyDescent="0.25">
      <c r="A607" s="194"/>
      <c r="E607" s="24"/>
      <c r="G607" s="13"/>
      <c r="I607" s="21"/>
      <c r="J607" s="14"/>
      <c r="N607" s="15"/>
      <c r="Q607" s="16"/>
      <c r="R607" s="16"/>
      <c r="S607" s="16"/>
    </row>
    <row r="608" spans="1:19" s="12" customFormat="1" x14ac:dyDescent="0.25">
      <c r="A608" s="194"/>
      <c r="E608" s="24"/>
      <c r="G608" s="13"/>
      <c r="I608" s="21"/>
      <c r="J608" s="14"/>
      <c r="N608" s="15"/>
      <c r="Q608" s="16"/>
      <c r="R608" s="16"/>
      <c r="S608" s="16"/>
    </row>
    <row r="609" spans="1:19" s="12" customFormat="1" x14ac:dyDescent="0.25">
      <c r="A609" s="194"/>
      <c r="E609" s="24"/>
      <c r="G609" s="13"/>
      <c r="I609" s="21"/>
      <c r="J609" s="14"/>
      <c r="N609" s="15"/>
      <c r="Q609" s="16"/>
      <c r="R609" s="16"/>
      <c r="S609" s="16"/>
    </row>
    <row r="610" spans="1:19" s="12" customFormat="1" x14ac:dyDescent="0.25">
      <c r="A610" s="194"/>
      <c r="E610" s="24"/>
      <c r="G610" s="13"/>
      <c r="I610" s="21"/>
      <c r="J610" s="14"/>
      <c r="N610" s="15"/>
      <c r="Q610" s="16"/>
      <c r="R610" s="16"/>
      <c r="S610" s="16"/>
    </row>
    <row r="611" spans="1:19" s="12" customFormat="1" x14ac:dyDescent="0.25">
      <c r="A611" s="194"/>
      <c r="E611" s="24"/>
      <c r="G611" s="13"/>
      <c r="I611" s="21"/>
      <c r="J611" s="14"/>
      <c r="N611" s="15"/>
      <c r="Q611" s="16"/>
      <c r="R611" s="16"/>
      <c r="S611" s="16"/>
    </row>
    <row r="612" spans="1:19" s="12" customFormat="1" x14ac:dyDescent="0.25">
      <c r="A612" s="194"/>
      <c r="E612" s="24"/>
      <c r="G612" s="13"/>
      <c r="I612" s="21"/>
      <c r="J612" s="14"/>
      <c r="N612" s="15"/>
      <c r="Q612" s="16"/>
      <c r="R612" s="16"/>
      <c r="S612" s="16"/>
    </row>
    <row r="613" spans="1:19" s="12" customFormat="1" x14ac:dyDescent="0.25">
      <c r="A613" s="194"/>
      <c r="E613" s="24"/>
      <c r="G613" s="13"/>
      <c r="I613" s="21"/>
      <c r="J613" s="14"/>
      <c r="N613" s="15"/>
      <c r="Q613" s="16"/>
      <c r="R613" s="16"/>
      <c r="S613" s="16"/>
    </row>
    <row r="614" spans="1:19" s="12" customFormat="1" x14ac:dyDescent="0.25">
      <c r="A614" s="194"/>
      <c r="E614" s="24"/>
      <c r="G614" s="13"/>
      <c r="I614" s="21"/>
      <c r="J614" s="14"/>
      <c r="N614" s="15"/>
      <c r="Q614" s="16"/>
      <c r="R614" s="16"/>
      <c r="S614" s="16"/>
    </row>
    <row r="615" spans="1:19" s="12" customFormat="1" x14ac:dyDescent="0.25">
      <c r="A615" s="194"/>
      <c r="E615" s="24"/>
      <c r="G615" s="13"/>
      <c r="I615" s="21"/>
      <c r="J615" s="14"/>
      <c r="N615" s="15"/>
      <c r="Q615" s="16"/>
      <c r="R615" s="16"/>
      <c r="S615" s="16"/>
    </row>
    <row r="616" spans="1:19" s="12" customFormat="1" x14ac:dyDescent="0.25">
      <c r="A616" s="194"/>
      <c r="E616" s="24"/>
      <c r="G616" s="13"/>
      <c r="I616" s="21"/>
      <c r="J616" s="14"/>
      <c r="N616" s="15"/>
      <c r="Q616" s="16"/>
      <c r="R616" s="16"/>
      <c r="S616" s="16"/>
    </row>
    <row r="617" spans="1:19" s="12" customFormat="1" x14ac:dyDescent="0.25">
      <c r="A617" s="194"/>
      <c r="E617" s="24"/>
      <c r="G617" s="13"/>
      <c r="I617" s="21"/>
      <c r="J617" s="14"/>
      <c r="N617" s="15"/>
      <c r="Q617" s="16"/>
      <c r="R617" s="16"/>
      <c r="S617" s="16"/>
    </row>
    <row r="618" spans="1:19" s="12" customFormat="1" x14ac:dyDescent="0.25">
      <c r="A618" s="194"/>
      <c r="E618" s="24"/>
      <c r="G618" s="13"/>
      <c r="I618" s="21"/>
      <c r="J618" s="14"/>
      <c r="N618" s="15"/>
      <c r="Q618" s="16"/>
      <c r="R618" s="16"/>
      <c r="S618" s="16"/>
    </row>
    <row r="619" spans="1:19" s="12" customFormat="1" x14ac:dyDescent="0.25">
      <c r="A619" s="194"/>
      <c r="E619" s="24"/>
      <c r="G619" s="13"/>
      <c r="I619" s="21"/>
      <c r="J619" s="14"/>
      <c r="N619" s="15"/>
      <c r="Q619" s="16"/>
      <c r="R619" s="16"/>
      <c r="S619" s="16"/>
    </row>
    <row r="620" spans="1:19" s="12" customFormat="1" x14ac:dyDescent="0.25">
      <c r="A620" s="194"/>
      <c r="E620" s="24"/>
      <c r="G620" s="13"/>
      <c r="I620" s="21"/>
      <c r="J620" s="14"/>
      <c r="N620" s="15"/>
      <c r="Q620" s="16"/>
      <c r="R620" s="16"/>
      <c r="S620" s="16"/>
    </row>
    <row r="621" spans="1:19" s="12" customFormat="1" x14ac:dyDescent="0.25">
      <c r="A621" s="194"/>
      <c r="E621" s="24"/>
      <c r="G621" s="13"/>
      <c r="I621" s="21"/>
      <c r="J621" s="14"/>
      <c r="N621" s="15"/>
      <c r="Q621" s="16"/>
      <c r="R621" s="16"/>
      <c r="S621" s="16"/>
    </row>
    <row r="622" spans="1:19" s="12" customFormat="1" x14ac:dyDescent="0.25">
      <c r="A622" s="194"/>
      <c r="E622" s="24"/>
      <c r="G622" s="13"/>
      <c r="I622" s="21"/>
      <c r="J622" s="14"/>
      <c r="N622" s="15"/>
      <c r="Q622" s="16"/>
      <c r="R622" s="16"/>
      <c r="S622" s="16"/>
    </row>
    <row r="623" spans="1:19" s="12" customFormat="1" x14ac:dyDescent="0.25">
      <c r="A623" s="194"/>
      <c r="E623" s="24"/>
      <c r="G623" s="13"/>
      <c r="I623" s="21"/>
      <c r="J623" s="14"/>
      <c r="N623" s="15"/>
      <c r="Q623" s="16"/>
      <c r="R623" s="16"/>
      <c r="S623" s="16"/>
    </row>
    <row r="624" spans="1:19" s="12" customFormat="1" x14ac:dyDescent="0.25">
      <c r="A624" s="194"/>
      <c r="E624" s="24"/>
      <c r="G624" s="13"/>
      <c r="I624" s="21"/>
      <c r="J624" s="14"/>
      <c r="N624" s="15"/>
      <c r="Q624" s="16"/>
      <c r="R624" s="16"/>
      <c r="S624" s="16"/>
    </row>
    <row r="625" spans="1:19" s="12" customFormat="1" x14ac:dyDescent="0.25">
      <c r="A625" s="194"/>
      <c r="E625" s="24"/>
      <c r="G625" s="13"/>
      <c r="I625" s="21"/>
      <c r="J625" s="14"/>
      <c r="N625" s="15"/>
      <c r="Q625" s="16"/>
      <c r="R625" s="16"/>
      <c r="S625" s="16"/>
    </row>
    <row r="626" spans="1:19" s="12" customFormat="1" x14ac:dyDescent="0.25">
      <c r="A626" s="194"/>
      <c r="E626" s="24"/>
      <c r="G626" s="13"/>
      <c r="I626" s="21"/>
      <c r="J626" s="14"/>
      <c r="N626" s="15"/>
      <c r="Q626" s="16"/>
      <c r="R626" s="16"/>
      <c r="S626" s="16"/>
    </row>
    <row r="627" spans="1:19" s="12" customFormat="1" x14ac:dyDescent="0.25">
      <c r="A627" s="194"/>
      <c r="E627" s="24"/>
      <c r="G627" s="13"/>
      <c r="I627" s="21"/>
      <c r="J627" s="14"/>
      <c r="N627" s="15"/>
      <c r="Q627" s="16"/>
      <c r="R627" s="16"/>
      <c r="S627" s="16"/>
    </row>
    <row r="628" spans="1:19" s="12" customFormat="1" x14ac:dyDescent="0.25">
      <c r="A628" s="194"/>
      <c r="E628" s="24"/>
      <c r="G628" s="13"/>
      <c r="I628" s="21"/>
      <c r="J628" s="14"/>
      <c r="N628" s="15"/>
      <c r="Q628" s="16"/>
      <c r="R628" s="16"/>
      <c r="S628" s="16"/>
    </row>
    <row r="629" spans="1:19" s="12" customFormat="1" x14ac:dyDescent="0.25">
      <c r="A629" s="194"/>
      <c r="E629" s="24"/>
      <c r="G629" s="13"/>
      <c r="I629" s="21"/>
      <c r="J629" s="14"/>
      <c r="N629" s="15"/>
      <c r="Q629" s="16"/>
      <c r="R629" s="16"/>
      <c r="S629" s="16"/>
    </row>
    <row r="630" spans="1:19" s="12" customFormat="1" x14ac:dyDescent="0.25">
      <c r="A630" s="194"/>
      <c r="E630" s="24"/>
      <c r="G630" s="13"/>
      <c r="I630" s="21"/>
      <c r="J630" s="14"/>
      <c r="N630" s="15"/>
      <c r="Q630" s="16"/>
      <c r="R630" s="16"/>
      <c r="S630" s="16"/>
    </row>
    <row r="631" spans="1:19" s="12" customFormat="1" x14ac:dyDescent="0.25">
      <c r="A631" s="194"/>
      <c r="E631" s="24"/>
      <c r="G631" s="13"/>
      <c r="I631" s="21"/>
      <c r="J631" s="14"/>
      <c r="N631" s="15"/>
      <c r="Q631" s="16"/>
      <c r="R631" s="16"/>
      <c r="S631" s="16"/>
    </row>
    <row r="632" spans="1:19" s="12" customFormat="1" x14ac:dyDescent="0.25">
      <c r="A632" s="194"/>
      <c r="E632" s="24"/>
      <c r="G632" s="13"/>
      <c r="I632" s="21"/>
      <c r="J632" s="14"/>
      <c r="N632" s="15"/>
      <c r="Q632" s="16"/>
      <c r="R632" s="16"/>
      <c r="S632" s="16"/>
    </row>
    <row r="633" spans="1:19" s="12" customFormat="1" x14ac:dyDescent="0.25">
      <c r="A633" s="194"/>
      <c r="E633" s="24"/>
      <c r="G633" s="13"/>
      <c r="I633" s="21"/>
      <c r="J633" s="14"/>
      <c r="N633" s="15"/>
      <c r="Q633" s="16"/>
      <c r="R633" s="16"/>
      <c r="S633" s="16"/>
    </row>
    <row r="634" spans="1:19" s="12" customFormat="1" x14ac:dyDescent="0.25">
      <c r="A634" s="194"/>
      <c r="E634" s="24"/>
      <c r="G634" s="13"/>
      <c r="I634" s="21"/>
      <c r="J634" s="14"/>
      <c r="N634" s="15"/>
      <c r="Q634" s="16"/>
      <c r="R634" s="16"/>
      <c r="S634" s="16"/>
    </row>
    <row r="635" spans="1:19" s="12" customFormat="1" x14ac:dyDescent="0.25">
      <c r="A635" s="194"/>
      <c r="E635" s="24"/>
      <c r="G635" s="13"/>
      <c r="I635" s="21"/>
      <c r="J635" s="14"/>
      <c r="N635" s="15"/>
      <c r="Q635" s="16"/>
      <c r="R635" s="16"/>
      <c r="S635" s="16"/>
    </row>
    <row r="636" spans="1:19" s="12" customFormat="1" x14ac:dyDescent="0.25">
      <c r="A636" s="194"/>
      <c r="E636" s="24"/>
      <c r="G636" s="13"/>
      <c r="I636" s="21"/>
      <c r="J636" s="14"/>
      <c r="N636" s="15"/>
      <c r="Q636" s="16"/>
      <c r="R636" s="16"/>
      <c r="S636" s="16"/>
    </row>
    <row r="637" spans="1:19" s="12" customFormat="1" x14ac:dyDescent="0.25">
      <c r="A637" s="194"/>
      <c r="E637" s="24"/>
      <c r="G637" s="13"/>
      <c r="I637" s="21"/>
      <c r="J637" s="14"/>
      <c r="N637" s="15"/>
      <c r="Q637" s="16"/>
      <c r="R637" s="16"/>
      <c r="S637" s="16"/>
    </row>
    <row r="638" spans="1:19" s="12" customFormat="1" x14ac:dyDescent="0.25">
      <c r="A638" s="194"/>
      <c r="E638" s="24"/>
      <c r="G638" s="13"/>
      <c r="I638" s="21"/>
      <c r="J638" s="14"/>
      <c r="N638" s="15"/>
      <c r="Q638" s="16"/>
      <c r="R638" s="16"/>
      <c r="S638" s="16"/>
    </row>
    <row r="639" spans="1:19" s="12" customFormat="1" x14ac:dyDescent="0.25">
      <c r="A639" s="194"/>
      <c r="E639" s="24"/>
      <c r="G639" s="13"/>
      <c r="I639" s="21"/>
      <c r="J639" s="14"/>
      <c r="N639" s="15"/>
      <c r="Q639" s="16"/>
      <c r="R639" s="16"/>
      <c r="S639" s="16"/>
    </row>
    <row r="640" spans="1:19" s="12" customFormat="1" x14ac:dyDescent="0.25">
      <c r="A640" s="194"/>
      <c r="E640" s="24"/>
      <c r="G640" s="13"/>
      <c r="I640" s="21"/>
      <c r="J640" s="14"/>
      <c r="N640" s="15"/>
      <c r="Q640" s="16"/>
      <c r="R640" s="16"/>
      <c r="S640" s="16"/>
    </row>
    <row r="641" spans="1:19" s="12" customFormat="1" x14ac:dyDescent="0.25">
      <c r="A641" s="194"/>
      <c r="E641" s="24"/>
      <c r="G641" s="13"/>
      <c r="I641" s="21"/>
      <c r="J641" s="14"/>
      <c r="N641" s="15"/>
      <c r="Q641" s="16"/>
      <c r="R641" s="16"/>
      <c r="S641" s="16"/>
    </row>
    <row r="642" spans="1:19" s="12" customFormat="1" x14ac:dyDescent="0.25">
      <c r="A642" s="194"/>
      <c r="E642" s="24"/>
      <c r="G642" s="13"/>
      <c r="I642" s="21"/>
      <c r="J642" s="14"/>
      <c r="N642" s="15"/>
      <c r="Q642" s="16"/>
      <c r="R642" s="16"/>
      <c r="S642" s="16"/>
    </row>
    <row r="643" spans="1:19" s="12" customFormat="1" x14ac:dyDescent="0.25">
      <c r="A643" s="194"/>
      <c r="E643" s="24"/>
      <c r="G643" s="13"/>
      <c r="I643" s="21"/>
      <c r="J643" s="14"/>
      <c r="N643" s="15"/>
      <c r="Q643" s="16"/>
      <c r="R643" s="16"/>
      <c r="S643" s="16"/>
    </row>
    <row r="644" spans="1:19" s="12" customFormat="1" x14ac:dyDescent="0.25">
      <c r="A644" s="194"/>
      <c r="E644" s="24"/>
      <c r="G644" s="13"/>
      <c r="I644" s="21"/>
      <c r="J644" s="14"/>
      <c r="N644" s="15"/>
      <c r="Q644" s="16"/>
      <c r="R644" s="16"/>
      <c r="S644" s="16"/>
    </row>
    <row r="645" spans="1:19" s="12" customFormat="1" x14ac:dyDescent="0.25">
      <c r="A645" s="194"/>
      <c r="E645" s="24"/>
      <c r="G645" s="13"/>
      <c r="I645" s="21"/>
      <c r="J645" s="14"/>
      <c r="N645" s="15"/>
      <c r="Q645" s="16"/>
      <c r="R645" s="16"/>
      <c r="S645" s="16"/>
    </row>
    <row r="646" spans="1:19" s="12" customFormat="1" x14ac:dyDescent="0.25">
      <c r="A646" s="194"/>
      <c r="E646" s="24"/>
      <c r="G646" s="13"/>
      <c r="I646" s="21"/>
      <c r="J646" s="14"/>
      <c r="N646" s="15"/>
      <c r="Q646" s="16"/>
      <c r="R646" s="16"/>
      <c r="S646" s="16"/>
    </row>
    <row r="647" spans="1:19" s="12" customFormat="1" x14ac:dyDescent="0.25">
      <c r="A647" s="194"/>
      <c r="E647" s="24"/>
      <c r="G647" s="13"/>
      <c r="I647" s="21"/>
      <c r="J647" s="14"/>
      <c r="N647" s="15"/>
      <c r="Q647" s="16"/>
      <c r="R647" s="16"/>
      <c r="S647" s="16"/>
    </row>
    <row r="648" spans="1:19" s="12" customFormat="1" x14ac:dyDescent="0.25">
      <c r="A648" s="194"/>
      <c r="E648" s="24"/>
      <c r="G648" s="13"/>
      <c r="I648" s="21"/>
      <c r="J648" s="14"/>
      <c r="N648" s="15"/>
      <c r="Q648" s="16"/>
      <c r="R648" s="16"/>
      <c r="S648" s="16"/>
    </row>
    <row r="649" spans="1:19" s="12" customFormat="1" x14ac:dyDescent="0.25">
      <c r="A649" s="194"/>
      <c r="E649" s="24"/>
      <c r="G649" s="13"/>
      <c r="I649" s="21"/>
      <c r="J649" s="14"/>
      <c r="N649" s="15"/>
      <c r="Q649" s="16"/>
      <c r="R649" s="16"/>
      <c r="S649" s="16"/>
    </row>
    <row r="650" spans="1:19" s="12" customFormat="1" x14ac:dyDescent="0.25">
      <c r="A650" s="194"/>
      <c r="E650" s="24"/>
      <c r="G650" s="13"/>
      <c r="I650" s="21"/>
      <c r="J650" s="14"/>
      <c r="N650" s="15"/>
      <c r="Q650" s="16"/>
      <c r="R650" s="16"/>
      <c r="S650" s="16"/>
    </row>
    <row r="651" spans="1:19" s="12" customFormat="1" x14ac:dyDescent="0.25">
      <c r="A651" s="194"/>
      <c r="E651" s="24"/>
      <c r="G651" s="13"/>
      <c r="I651" s="21"/>
      <c r="J651" s="14"/>
      <c r="N651" s="15"/>
      <c r="Q651" s="16"/>
      <c r="R651" s="16"/>
      <c r="S651" s="16"/>
    </row>
    <row r="652" spans="1:19" s="12" customFormat="1" x14ac:dyDescent="0.25">
      <c r="A652" s="194"/>
      <c r="E652" s="24"/>
      <c r="G652" s="13"/>
      <c r="I652" s="21"/>
      <c r="J652" s="14"/>
      <c r="N652" s="15"/>
      <c r="Q652" s="16"/>
      <c r="R652" s="16"/>
      <c r="S652" s="16"/>
    </row>
    <row r="653" spans="1:19" s="12" customFormat="1" x14ac:dyDescent="0.25">
      <c r="A653" s="194"/>
      <c r="E653" s="24"/>
      <c r="G653" s="13"/>
      <c r="I653" s="21"/>
      <c r="J653" s="14"/>
      <c r="N653" s="15"/>
      <c r="Q653" s="16"/>
      <c r="R653" s="16"/>
      <c r="S653" s="16"/>
    </row>
    <row r="654" spans="1:19" s="12" customFormat="1" x14ac:dyDescent="0.25">
      <c r="A654" s="194"/>
      <c r="E654" s="24"/>
      <c r="G654" s="13"/>
      <c r="I654" s="21"/>
      <c r="J654" s="14"/>
      <c r="N654" s="15"/>
      <c r="Q654" s="16"/>
      <c r="R654" s="16"/>
      <c r="S654" s="16"/>
    </row>
    <row r="655" spans="1:19" s="12" customFormat="1" x14ac:dyDescent="0.25">
      <c r="A655" s="194"/>
      <c r="E655" s="24"/>
      <c r="G655" s="13"/>
      <c r="I655" s="21"/>
      <c r="J655" s="14"/>
      <c r="N655" s="15"/>
      <c r="Q655" s="16"/>
      <c r="R655" s="16"/>
      <c r="S655" s="16"/>
    </row>
    <row r="656" spans="1:19" s="12" customFormat="1" x14ac:dyDescent="0.25">
      <c r="A656" s="194"/>
      <c r="E656" s="24"/>
      <c r="G656" s="13"/>
      <c r="I656" s="21"/>
      <c r="J656" s="14"/>
      <c r="N656" s="15"/>
      <c r="Q656" s="16"/>
      <c r="R656" s="16"/>
      <c r="S656" s="16"/>
    </row>
    <row r="657" spans="1:19" s="12" customFormat="1" x14ac:dyDescent="0.25">
      <c r="A657" s="194"/>
      <c r="E657" s="24"/>
      <c r="G657" s="13"/>
      <c r="I657" s="21"/>
      <c r="J657" s="14"/>
      <c r="N657" s="15"/>
      <c r="Q657" s="16"/>
      <c r="R657" s="16"/>
      <c r="S657" s="16"/>
    </row>
    <row r="658" spans="1:19" s="12" customFormat="1" x14ac:dyDescent="0.25">
      <c r="A658" s="194"/>
      <c r="E658" s="24"/>
      <c r="G658" s="13"/>
      <c r="I658" s="21"/>
      <c r="J658" s="14"/>
      <c r="N658" s="15"/>
      <c r="Q658" s="16"/>
      <c r="R658" s="16"/>
      <c r="S658" s="16"/>
    </row>
    <row r="659" spans="1:19" s="12" customFormat="1" x14ac:dyDescent="0.25">
      <c r="A659" s="194"/>
      <c r="E659" s="24"/>
      <c r="G659" s="13"/>
      <c r="I659" s="21"/>
      <c r="J659" s="14"/>
      <c r="N659" s="15"/>
      <c r="Q659" s="16"/>
      <c r="R659" s="16"/>
      <c r="S659" s="16"/>
    </row>
    <row r="660" spans="1:19" s="12" customFormat="1" x14ac:dyDescent="0.25">
      <c r="A660" s="194"/>
      <c r="E660" s="24"/>
      <c r="G660" s="13"/>
      <c r="I660" s="21"/>
      <c r="J660" s="14"/>
      <c r="N660" s="15"/>
      <c r="Q660" s="16"/>
      <c r="R660" s="16"/>
      <c r="S660" s="16"/>
    </row>
    <row r="661" spans="1:19" s="12" customFormat="1" x14ac:dyDescent="0.25">
      <c r="A661" s="194"/>
      <c r="E661" s="24"/>
      <c r="G661" s="13"/>
      <c r="I661" s="21"/>
      <c r="J661" s="14"/>
      <c r="N661" s="15"/>
      <c r="Q661" s="16"/>
      <c r="R661" s="16"/>
      <c r="S661" s="16"/>
    </row>
    <row r="662" spans="1:19" s="12" customFormat="1" x14ac:dyDescent="0.25">
      <c r="A662" s="194"/>
      <c r="E662" s="24"/>
      <c r="G662" s="13"/>
      <c r="I662" s="21"/>
      <c r="J662" s="14"/>
      <c r="N662" s="15"/>
      <c r="Q662" s="16"/>
      <c r="R662" s="16"/>
      <c r="S662" s="16"/>
    </row>
    <row r="663" spans="1:19" s="12" customFormat="1" x14ac:dyDescent="0.25">
      <c r="A663" s="194"/>
      <c r="E663" s="24"/>
      <c r="G663" s="13"/>
      <c r="I663" s="21"/>
      <c r="J663" s="14"/>
      <c r="N663" s="15"/>
      <c r="Q663" s="16"/>
      <c r="R663" s="16"/>
      <c r="S663" s="16"/>
    </row>
    <row r="664" spans="1:19" s="12" customFormat="1" x14ac:dyDescent="0.25">
      <c r="A664" s="194"/>
      <c r="E664" s="24"/>
      <c r="G664" s="13"/>
      <c r="I664" s="21"/>
      <c r="J664" s="14"/>
      <c r="N664" s="15"/>
      <c r="Q664" s="16"/>
      <c r="R664" s="16"/>
      <c r="S664" s="16"/>
    </row>
    <row r="665" spans="1:19" s="12" customFormat="1" x14ac:dyDescent="0.25">
      <c r="A665" s="194"/>
      <c r="E665" s="24"/>
      <c r="G665" s="13"/>
      <c r="I665" s="21"/>
      <c r="J665" s="14"/>
      <c r="N665" s="15"/>
      <c r="Q665" s="16"/>
      <c r="R665" s="16"/>
      <c r="S665" s="16"/>
    </row>
    <row r="666" spans="1:19" s="12" customFormat="1" x14ac:dyDescent="0.25">
      <c r="A666" s="194"/>
      <c r="E666" s="24"/>
      <c r="G666" s="13"/>
      <c r="I666" s="21"/>
      <c r="J666" s="14"/>
      <c r="N666" s="15"/>
      <c r="Q666" s="16"/>
      <c r="R666" s="16"/>
      <c r="S666" s="16"/>
    </row>
    <row r="667" spans="1:19" s="12" customFormat="1" x14ac:dyDescent="0.25">
      <c r="A667" s="194"/>
      <c r="E667" s="24"/>
      <c r="G667" s="13"/>
      <c r="I667" s="21"/>
      <c r="J667" s="14"/>
      <c r="N667" s="15"/>
      <c r="Q667" s="16"/>
      <c r="R667" s="16"/>
      <c r="S667" s="16"/>
    </row>
    <row r="668" spans="1:19" s="12" customFormat="1" x14ac:dyDescent="0.25">
      <c r="A668" s="194"/>
      <c r="E668" s="24"/>
      <c r="G668" s="13"/>
      <c r="I668" s="21"/>
      <c r="J668" s="14"/>
      <c r="N668" s="15"/>
      <c r="Q668" s="16"/>
      <c r="R668" s="16"/>
      <c r="S668" s="16"/>
    </row>
    <row r="669" spans="1:19" s="12" customFormat="1" x14ac:dyDescent="0.25">
      <c r="A669" s="194"/>
      <c r="E669" s="24"/>
      <c r="G669" s="13"/>
      <c r="I669" s="21"/>
      <c r="J669" s="14"/>
      <c r="N669" s="15"/>
      <c r="Q669" s="16"/>
      <c r="R669" s="16"/>
      <c r="S669" s="16"/>
    </row>
    <row r="670" spans="1:19" s="12" customFormat="1" x14ac:dyDescent="0.25">
      <c r="A670" s="194"/>
      <c r="E670" s="24"/>
      <c r="G670" s="13"/>
      <c r="I670" s="21"/>
      <c r="J670" s="14"/>
      <c r="N670" s="15"/>
      <c r="Q670" s="16"/>
      <c r="R670" s="16"/>
      <c r="S670" s="16"/>
    </row>
    <row r="671" spans="1:19" s="12" customFormat="1" x14ac:dyDescent="0.25">
      <c r="A671" s="194"/>
      <c r="E671" s="24"/>
      <c r="G671" s="13"/>
      <c r="I671" s="21"/>
      <c r="J671" s="14"/>
      <c r="N671" s="15"/>
      <c r="Q671" s="16"/>
      <c r="R671" s="16"/>
      <c r="S671" s="16"/>
    </row>
    <row r="672" spans="1:19" s="12" customFormat="1" x14ac:dyDescent="0.25">
      <c r="A672" s="194"/>
      <c r="E672" s="24"/>
      <c r="G672" s="13"/>
      <c r="I672" s="21"/>
      <c r="J672" s="14"/>
      <c r="N672" s="15"/>
      <c r="Q672" s="16"/>
      <c r="R672" s="16"/>
      <c r="S672" s="16"/>
    </row>
    <row r="673" spans="1:19" s="12" customFormat="1" x14ac:dyDescent="0.25">
      <c r="A673" s="194"/>
      <c r="E673" s="24"/>
      <c r="G673" s="13"/>
      <c r="I673" s="21"/>
      <c r="J673" s="14"/>
      <c r="N673" s="15"/>
      <c r="Q673" s="16"/>
      <c r="R673" s="16"/>
      <c r="S673" s="16"/>
    </row>
    <row r="674" spans="1:19" s="12" customFormat="1" x14ac:dyDescent="0.25">
      <c r="A674" s="194"/>
      <c r="E674" s="24"/>
      <c r="G674" s="13"/>
      <c r="I674" s="21"/>
      <c r="J674" s="14"/>
      <c r="N674" s="15"/>
      <c r="Q674" s="16"/>
      <c r="R674" s="16"/>
      <c r="S674" s="16"/>
    </row>
    <row r="675" spans="1:19" s="12" customFormat="1" x14ac:dyDescent="0.25">
      <c r="A675" s="194"/>
      <c r="E675" s="24"/>
      <c r="G675" s="13"/>
      <c r="I675" s="21"/>
      <c r="J675" s="14"/>
      <c r="N675" s="15"/>
      <c r="Q675" s="16"/>
      <c r="R675" s="16"/>
      <c r="S675" s="16"/>
    </row>
    <row r="676" spans="1:19" s="12" customFormat="1" x14ac:dyDescent="0.25">
      <c r="A676" s="194"/>
      <c r="E676" s="24"/>
      <c r="G676" s="13"/>
      <c r="I676" s="21"/>
      <c r="J676" s="14"/>
      <c r="N676" s="15"/>
      <c r="Q676" s="16"/>
      <c r="R676" s="16"/>
      <c r="S676" s="16"/>
    </row>
    <row r="677" spans="1:19" s="12" customFormat="1" x14ac:dyDescent="0.25">
      <c r="A677" s="194"/>
      <c r="E677" s="24"/>
      <c r="G677" s="13"/>
      <c r="I677" s="21"/>
      <c r="J677" s="14"/>
      <c r="N677" s="15"/>
      <c r="Q677" s="16"/>
      <c r="R677" s="16"/>
      <c r="S677" s="16"/>
    </row>
    <row r="678" spans="1:19" s="12" customFormat="1" x14ac:dyDescent="0.25">
      <c r="A678" s="194"/>
      <c r="E678" s="24"/>
      <c r="G678" s="13"/>
      <c r="I678" s="21"/>
      <c r="J678" s="14"/>
      <c r="N678" s="15"/>
      <c r="Q678" s="16"/>
      <c r="R678" s="16"/>
      <c r="S678" s="16"/>
    </row>
    <row r="679" spans="1:19" s="12" customFormat="1" x14ac:dyDescent="0.25">
      <c r="A679" s="194"/>
      <c r="E679" s="24"/>
      <c r="G679" s="13"/>
      <c r="I679" s="21"/>
      <c r="J679" s="14"/>
      <c r="N679" s="15"/>
      <c r="Q679" s="16"/>
      <c r="R679" s="16"/>
      <c r="S679" s="16"/>
    </row>
    <row r="680" spans="1:19" s="12" customFormat="1" x14ac:dyDescent="0.25">
      <c r="A680" s="194"/>
      <c r="E680" s="24"/>
      <c r="G680" s="13"/>
      <c r="I680" s="21"/>
      <c r="J680" s="14"/>
      <c r="N680" s="15"/>
      <c r="Q680" s="16"/>
      <c r="R680" s="16"/>
      <c r="S680" s="16"/>
    </row>
    <row r="681" spans="1:19" s="12" customFormat="1" x14ac:dyDescent="0.25">
      <c r="A681" s="194"/>
      <c r="E681" s="24"/>
      <c r="G681" s="13"/>
      <c r="I681" s="21"/>
      <c r="J681" s="14"/>
      <c r="N681" s="15"/>
      <c r="Q681" s="16"/>
      <c r="R681" s="16"/>
      <c r="S681" s="16"/>
    </row>
    <row r="682" spans="1:19" s="12" customFormat="1" x14ac:dyDescent="0.25">
      <c r="A682" s="194"/>
      <c r="E682" s="24"/>
      <c r="G682" s="13"/>
      <c r="I682" s="21"/>
      <c r="J682" s="14"/>
      <c r="N682" s="15"/>
      <c r="Q682" s="16"/>
      <c r="R682" s="16"/>
      <c r="S682" s="16"/>
    </row>
    <row r="683" spans="1:19" s="12" customFormat="1" x14ac:dyDescent="0.25">
      <c r="A683" s="194"/>
      <c r="E683" s="24"/>
      <c r="G683" s="13"/>
      <c r="I683" s="21"/>
      <c r="J683" s="14"/>
      <c r="N683" s="15"/>
      <c r="Q683" s="16"/>
      <c r="R683" s="16"/>
      <c r="S683" s="16"/>
    </row>
    <row r="684" spans="1:19" s="12" customFormat="1" x14ac:dyDescent="0.25">
      <c r="A684" s="194"/>
      <c r="E684" s="24"/>
      <c r="G684" s="13"/>
      <c r="I684" s="21"/>
      <c r="J684" s="14"/>
      <c r="N684" s="15"/>
      <c r="Q684" s="16"/>
      <c r="R684" s="16"/>
      <c r="S684" s="16"/>
    </row>
    <row r="685" spans="1:19" s="12" customFormat="1" x14ac:dyDescent="0.25">
      <c r="A685" s="194"/>
      <c r="E685" s="24"/>
      <c r="G685" s="13"/>
      <c r="I685" s="21"/>
      <c r="J685" s="14"/>
      <c r="N685" s="15"/>
      <c r="Q685" s="16"/>
      <c r="R685" s="16"/>
      <c r="S685" s="16"/>
    </row>
    <row r="686" spans="1:19" s="12" customFormat="1" x14ac:dyDescent="0.25">
      <c r="A686" s="194"/>
      <c r="E686" s="24"/>
      <c r="G686" s="13"/>
      <c r="I686" s="21"/>
      <c r="J686" s="14"/>
      <c r="N686" s="15"/>
      <c r="Q686" s="16"/>
      <c r="R686" s="16"/>
      <c r="S686" s="16"/>
    </row>
    <row r="687" spans="1:19" s="12" customFormat="1" x14ac:dyDescent="0.25">
      <c r="A687" s="194"/>
      <c r="E687" s="24"/>
      <c r="G687" s="13"/>
      <c r="I687" s="21"/>
      <c r="J687" s="14"/>
      <c r="N687" s="15"/>
      <c r="Q687" s="16"/>
      <c r="R687" s="16"/>
      <c r="S687" s="16"/>
    </row>
    <row r="688" spans="1:19" s="12" customFormat="1" x14ac:dyDescent="0.25">
      <c r="A688" s="194"/>
      <c r="E688" s="24"/>
      <c r="G688" s="13"/>
      <c r="I688" s="21"/>
      <c r="J688" s="14"/>
      <c r="N688" s="15"/>
      <c r="Q688" s="16"/>
      <c r="R688" s="16"/>
      <c r="S688" s="16"/>
    </row>
    <row r="689" spans="1:19" s="12" customFormat="1" x14ac:dyDescent="0.25">
      <c r="A689" s="194"/>
      <c r="E689" s="24"/>
      <c r="G689" s="13"/>
      <c r="I689" s="21"/>
      <c r="J689" s="14"/>
      <c r="N689" s="15"/>
      <c r="Q689" s="16"/>
      <c r="R689" s="16"/>
      <c r="S689" s="16"/>
    </row>
    <row r="690" spans="1:19" s="12" customFormat="1" x14ac:dyDescent="0.25">
      <c r="A690" s="194"/>
      <c r="E690" s="24"/>
      <c r="G690" s="13"/>
      <c r="I690" s="21"/>
      <c r="J690" s="14"/>
      <c r="N690" s="15"/>
      <c r="Q690" s="16"/>
      <c r="R690" s="16"/>
      <c r="S690" s="16"/>
    </row>
    <row r="691" spans="1:19" s="12" customFormat="1" x14ac:dyDescent="0.25">
      <c r="A691" s="194"/>
      <c r="E691" s="24"/>
      <c r="G691" s="13"/>
      <c r="I691" s="21"/>
      <c r="J691" s="14"/>
      <c r="N691" s="15"/>
      <c r="Q691" s="16"/>
      <c r="R691" s="16"/>
      <c r="S691" s="16"/>
    </row>
    <row r="692" spans="1:19" s="12" customFormat="1" x14ac:dyDescent="0.25">
      <c r="A692" s="194"/>
      <c r="E692" s="24"/>
      <c r="G692" s="13"/>
      <c r="I692" s="21"/>
      <c r="J692" s="14"/>
      <c r="N692" s="15"/>
      <c r="Q692" s="16"/>
      <c r="R692" s="16"/>
      <c r="S692" s="16"/>
    </row>
    <row r="693" spans="1:19" s="12" customFormat="1" x14ac:dyDescent="0.25">
      <c r="A693" s="194"/>
      <c r="E693" s="24"/>
      <c r="G693" s="13"/>
      <c r="I693" s="21"/>
      <c r="J693" s="14"/>
      <c r="N693" s="15"/>
      <c r="Q693" s="16"/>
      <c r="R693" s="16"/>
      <c r="S693" s="16"/>
    </row>
    <row r="694" spans="1:19" s="12" customFormat="1" x14ac:dyDescent="0.25">
      <c r="A694" s="194"/>
      <c r="E694" s="24"/>
      <c r="G694" s="13"/>
      <c r="I694" s="21"/>
      <c r="J694" s="14"/>
      <c r="N694" s="15"/>
      <c r="Q694" s="16"/>
      <c r="R694" s="16"/>
      <c r="S694" s="16"/>
    </row>
    <row r="695" spans="1:19" s="12" customFormat="1" x14ac:dyDescent="0.25">
      <c r="A695" s="194"/>
      <c r="E695" s="24"/>
      <c r="G695" s="13"/>
      <c r="I695" s="21"/>
      <c r="J695" s="14"/>
      <c r="N695" s="15"/>
      <c r="Q695" s="16"/>
      <c r="R695" s="16"/>
      <c r="S695" s="16"/>
    </row>
    <row r="696" spans="1:19" s="12" customFormat="1" x14ac:dyDescent="0.25">
      <c r="A696" s="194"/>
      <c r="E696" s="24"/>
      <c r="G696" s="13"/>
      <c r="I696" s="21"/>
      <c r="J696" s="14"/>
      <c r="N696" s="15"/>
      <c r="Q696" s="16"/>
      <c r="R696" s="16"/>
      <c r="S696" s="16"/>
    </row>
    <row r="697" spans="1:19" s="12" customFormat="1" x14ac:dyDescent="0.25">
      <c r="A697" s="194"/>
      <c r="E697" s="24"/>
      <c r="G697" s="13"/>
      <c r="I697" s="21"/>
      <c r="J697" s="14"/>
      <c r="N697" s="15"/>
      <c r="Q697" s="16"/>
      <c r="R697" s="16"/>
      <c r="S697" s="16"/>
    </row>
    <row r="698" spans="1:19" s="12" customFormat="1" x14ac:dyDescent="0.25">
      <c r="A698" s="194"/>
      <c r="E698" s="24"/>
      <c r="G698" s="13"/>
      <c r="I698" s="21"/>
      <c r="J698" s="14"/>
      <c r="N698" s="15"/>
      <c r="Q698" s="16"/>
      <c r="R698" s="16"/>
      <c r="S698" s="16"/>
    </row>
    <row r="699" spans="1:19" s="12" customFormat="1" x14ac:dyDescent="0.25">
      <c r="A699" s="194"/>
      <c r="E699" s="24"/>
      <c r="G699" s="13"/>
      <c r="I699" s="21"/>
      <c r="J699" s="14"/>
      <c r="N699" s="15"/>
      <c r="Q699" s="16"/>
      <c r="R699" s="16"/>
      <c r="S699" s="16"/>
    </row>
    <row r="700" spans="1:19" s="12" customFormat="1" x14ac:dyDescent="0.25">
      <c r="A700" s="194"/>
      <c r="E700" s="24"/>
      <c r="G700" s="13"/>
      <c r="I700" s="21"/>
      <c r="J700" s="14"/>
      <c r="N700" s="15"/>
      <c r="Q700" s="16"/>
      <c r="R700" s="16"/>
      <c r="S700" s="16"/>
    </row>
    <row r="701" spans="1:19" s="12" customFormat="1" x14ac:dyDescent="0.25">
      <c r="A701" s="194"/>
      <c r="E701" s="24"/>
      <c r="G701" s="13"/>
      <c r="I701" s="21"/>
      <c r="J701" s="14"/>
      <c r="N701" s="15"/>
      <c r="Q701" s="16"/>
      <c r="R701" s="16"/>
      <c r="S701" s="16"/>
    </row>
    <row r="702" spans="1:19" s="12" customFormat="1" x14ac:dyDescent="0.25">
      <c r="A702" s="194"/>
      <c r="E702" s="24"/>
      <c r="G702" s="13"/>
      <c r="I702" s="21"/>
      <c r="J702" s="14"/>
      <c r="N702" s="15"/>
      <c r="Q702" s="16"/>
      <c r="R702" s="16"/>
      <c r="S702" s="16"/>
    </row>
    <row r="703" spans="1:19" s="12" customFormat="1" x14ac:dyDescent="0.25">
      <c r="A703" s="194"/>
      <c r="E703" s="24"/>
      <c r="G703" s="13"/>
      <c r="I703" s="21"/>
      <c r="J703" s="14"/>
      <c r="N703" s="15"/>
      <c r="Q703" s="16"/>
      <c r="R703" s="16"/>
      <c r="S703" s="16"/>
    </row>
    <row r="704" spans="1:19" s="12" customFormat="1" x14ac:dyDescent="0.25">
      <c r="A704" s="194"/>
      <c r="E704" s="24"/>
      <c r="G704" s="13"/>
      <c r="I704" s="21"/>
      <c r="J704" s="14"/>
      <c r="N704" s="15"/>
      <c r="Q704" s="16"/>
      <c r="R704" s="16"/>
      <c r="S704" s="16"/>
    </row>
    <row r="705" spans="1:19" s="12" customFormat="1" x14ac:dyDescent="0.25">
      <c r="A705" s="194"/>
      <c r="E705" s="24"/>
      <c r="G705" s="13"/>
      <c r="I705" s="21"/>
      <c r="J705" s="14"/>
      <c r="N705" s="15"/>
      <c r="Q705" s="16"/>
      <c r="R705" s="16"/>
      <c r="S705" s="16"/>
    </row>
    <row r="706" spans="1:19" s="12" customFormat="1" x14ac:dyDescent="0.25">
      <c r="A706" s="194"/>
      <c r="E706" s="24"/>
      <c r="G706" s="13"/>
      <c r="I706" s="21"/>
      <c r="J706" s="14"/>
      <c r="N706" s="15"/>
      <c r="Q706" s="16"/>
      <c r="R706" s="16"/>
      <c r="S706" s="16"/>
    </row>
    <row r="707" spans="1:19" s="12" customFormat="1" x14ac:dyDescent="0.25">
      <c r="A707" s="194"/>
      <c r="E707" s="24"/>
      <c r="G707" s="13"/>
      <c r="I707" s="21"/>
      <c r="J707" s="14"/>
      <c r="N707" s="15"/>
      <c r="Q707" s="16"/>
      <c r="R707" s="16"/>
      <c r="S707" s="16"/>
    </row>
    <row r="708" spans="1:19" s="12" customFormat="1" x14ac:dyDescent="0.25">
      <c r="A708" s="194"/>
      <c r="E708" s="24"/>
      <c r="G708" s="13"/>
      <c r="I708" s="21"/>
      <c r="J708" s="14"/>
      <c r="N708" s="15"/>
      <c r="Q708" s="16"/>
      <c r="R708" s="16"/>
      <c r="S708" s="16"/>
    </row>
    <row r="709" spans="1:19" s="12" customFormat="1" x14ac:dyDescent="0.25">
      <c r="A709" s="194"/>
      <c r="E709" s="24"/>
      <c r="G709" s="13"/>
      <c r="I709" s="21"/>
      <c r="J709" s="14"/>
      <c r="N709" s="15"/>
      <c r="Q709" s="16"/>
      <c r="R709" s="16"/>
      <c r="S709" s="16"/>
    </row>
    <row r="710" spans="1:19" s="12" customFormat="1" x14ac:dyDescent="0.25">
      <c r="A710" s="194"/>
      <c r="E710" s="24"/>
      <c r="G710" s="13"/>
      <c r="I710" s="21"/>
      <c r="J710" s="14"/>
      <c r="N710" s="15"/>
      <c r="Q710" s="16"/>
      <c r="R710" s="16"/>
      <c r="S710" s="16"/>
    </row>
    <row r="711" spans="1:19" s="12" customFormat="1" x14ac:dyDescent="0.25">
      <c r="A711" s="194"/>
      <c r="E711" s="24"/>
      <c r="G711" s="13"/>
      <c r="I711" s="21"/>
      <c r="J711" s="14"/>
      <c r="N711" s="15"/>
      <c r="Q711" s="16"/>
      <c r="R711" s="16"/>
      <c r="S711" s="16"/>
    </row>
    <row r="712" spans="1:19" s="12" customFormat="1" x14ac:dyDescent="0.25">
      <c r="A712" s="194"/>
      <c r="E712" s="24"/>
      <c r="G712" s="13"/>
      <c r="I712" s="21"/>
      <c r="J712" s="14"/>
      <c r="N712" s="15"/>
      <c r="Q712" s="16"/>
      <c r="R712" s="16"/>
      <c r="S712" s="16"/>
    </row>
    <row r="713" spans="1:19" s="12" customFormat="1" x14ac:dyDescent="0.25">
      <c r="A713" s="194"/>
      <c r="E713" s="24"/>
      <c r="G713" s="13"/>
      <c r="I713" s="21"/>
      <c r="J713" s="14"/>
      <c r="N713" s="15"/>
      <c r="Q713" s="16"/>
      <c r="R713" s="16"/>
      <c r="S713" s="16"/>
    </row>
    <row r="714" spans="1:19" s="12" customFormat="1" x14ac:dyDescent="0.25">
      <c r="A714" s="194"/>
      <c r="E714" s="24"/>
      <c r="G714" s="13"/>
      <c r="I714" s="21"/>
      <c r="J714" s="14"/>
      <c r="N714" s="15"/>
      <c r="Q714" s="16"/>
      <c r="R714" s="16"/>
      <c r="S714" s="16"/>
    </row>
    <row r="715" spans="1:19" s="12" customFormat="1" x14ac:dyDescent="0.25">
      <c r="A715" s="194"/>
      <c r="E715" s="24"/>
      <c r="G715" s="13"/>
      <c r="I715" s="21"/>
      <c r="J715" s="14"/>
      <c r="N715" s="15"/>
      <c r="Q715" s="16"/>
      <c r="R715" s="16"/>
      <c r="S715" s="16"/>
    </row>
    <row r="716" spans="1:19" s="12" customFormat="1" x14ac:dyDescent="0.25">
      <c r="A716" s="194"/>
      <c r="E716" s="24"/>
      <c r="G716" s="13"/>
      <c r="I716" s="21"/>
      <c r="J716" s="14"/>
      <c r="N716" s="15"/>
      <c r="Q716" s="16"/>
      <c r="R716" s="16"/>
      <c r="S716" s="16"/>
    </row>
    <row r="717" spans="1:19" s="12" customFormat="1" x14ac:dyDescent="0.25">
      <c r="A717" s="194"/>
      <c r="E717" s="24"/>
      <c r="G717" s="13"/>
      <c r="I717" s="21"/>
      <c r="J717" s="14"/>
      <c r="N717" s="15"/>
      <c r="Q717" s="16"/>
      <c r="R717" s="16"/>
      <c r="S717" s="16"/>
    </row>
    <row r="718" spans="1:19" s="12" customFormat="1" x14ac:dyDescent="0.25">
      <c r="A718" s="194"/>
      <c r="E718" s="24"/>
      <c r="G718" s="13"/>
      <c r="I718" s="21"/>
      <c r="J718" s="14"/>
      <c r="N718" s="15"/>
      <c r="Q718" s="16"/>
      <c r="R718" s="16"/>
      <c r="S718" s="16"/>
    </row>
    <row r="719" spans="1:19" s="12" customFormat="1" x14ac:dyDescent="0.25">
      <c r="A719" s="194"/>
      <c r="E719" s="24"/>
      <c r="G719" s="13"/>
      <c r="I719" s="21"/>
      <c r="J719" s="14"/>
      <c r="N719" s="15"/>
      <c r="Q719" s="16"/>
      <c r="R719" s="16"/>
      <c r="S719" s="16"/>
    </row>
    <row r="720" spans="1:19" s="12" customFormat="1" x14ac:dyDescent="0.25">
      <c r="A720" s="194"/>
      <c r="E720" s="24"/>
      <c r="G720" s="13"/>
      <c r="I720" s="21"/>
      <c r="J720" s="14"/>
      <c r="N720" s="15"/>
      <c r="Q720" s="16"/>
      <c r="R720" s="16"/>
      <c r="S720" s="16"/>
    </row>
    <row r="721" spans="1:19" s="12" customFormat="1" x14ac:dyDescent="0.25">
      <c r="A721" s="194"/>
      <c r="E721" s="24"/>
      <c r="G721" s="13"/>
      <c r="I721" s="21"/>
      <c r="J721" s="14"/>
      <c r="N721" s="15"/>
      <c r="Q721" s="16"/>
      <c r="R721" s="16"/>
      <c r="S721" s="16"/>
    </row>
    <row r="722" spans="1:19" s="12" customFormat="1" x14ac:dyDescent="0.25">
      <c r="A722" s="194"/>
      <c r="E722" s="24"/>
      <c r="G722" s="13"/>
      <c r="I722" s="21"/>
      <c r="J722" s="14"/>
      <c r="N722" s="15"/>
      <c r="Q722" s="16"/>
      <c r="R722" s="16"/>
      <c r="S722" s="16"/>
    </row>
    <row r="723" spans="1:19" s="12" customFormat="1" x14ac:dyDescent="0.25">
      <c r="A723" s="194"/>
      <c r="E723" s="24"/>
      <c r="G723" s="13"/>
      <c r="I723" s="21"/>
      <c r="J723" s="14"/>
      <c r="N723" s="15"/>
      <c r="Q723" s="16"/>
      <c r="R723" s="16"/>
      <c r="S723" s="16"/>
    </row>
    <row r="724" spans="1:19" s="12" customFormat="1" x14ac:dyDescent="0.25">
      <c r="A724" s="194"/>
      <c r="E724" s="24"/>
      <c r="G724" s="13"/>
      <c r="I724" s="21"/>
      <c r="J724" s="14"/>
      <c r="N724" s="15"/>
      <c r="Q724" s="16"/>
      <c r="R724" s="16"/>
      <c r="S724" s="16"/>
    </row>
    <row r="725" spans="1:19" s="12" customFormat="1" x14ac:dyDescent="0.25">
      <c r="A725" s="194"/>
      <c r="E725" s="24"/>
      <c r="G725" s="13"/>
      <c r="I725" s="21"/>
      <c r="J725" s="14"/>
      <c r="N725" s="15"/>
      <c r="Q725" s="16"/>
      <c r="R725" s="16"/>
      <c r="S725" s="16"/>
    </row>
    <row r="726" spans="1:19" s="12" customFormat="1" x14ac:dyDescent="0.25">
      <c r="A726" s="194"/>
      <c r="E726" s="24"/>
      <c r="G726" s="13"/>
      <c r="I726" s="21"/>
      <c r="J726" s="14"/>
      <c r="N726" s="15"/>
      <c r="Q726" s="16"/>
      <c r="R726" s="16"/>
      <c r="S726" s="16"/>
    </row>
    <row r="727" spans="1:19" s="12" customFormat="1" x14ac:dyDescent="0.25">
      <c r="A727" s="194"/>
      <c r="E727" s="24"/>
      <c r="G727" s="13"/>
      <c r="I727" s="21"/>
      <c r="J727" s="14"/>
      <c r="N727" s="15"/>
      <c r="Q727" s="16"/>
      <c r="R727" s="16"/>
      <c r="S727" s="16"/>
    </row>
    <row r="728" spans="1:19" s="12" customFormat="1" x14ac:dyDescent="0.25">
      <c r="A728" s="194"/>
      <c r="E728" s="24"/>
      <c r="G728" s="13"/>
      <c r="I728" s="21"/>
      <c r="J728" s="14"/>
      <c r="N728" s="15"/>
      <c r="Q728" s="16"/>
      <c r="R728" s="16"/>
      <c r="S728" s="16"/>
    </row>
    <row r="729" spans="1:19" s="12" customFormat="1" x14ac:dyDescent="0.25">
      <c r="A729" s="194"/>
      <c r="E729" s="24"/>
      <c r="G729" s="13"/>
      <c r="I729" s="21"/>
      <c r="J729" s="14"/>
      <c r="N729" s="15"/>
      <c r="Q729" s="16"/>
      <c r="R729" s="16"/>
      <c r="S729" s="16"/>
    </row>
    <row r="730" spans="1:19" s="12" customFormat="1" x14ac:dyDescent="0.25">
      <c r="A730" s="194"/>
      <c r="E730" s="24"/>
      <c r="G730" s="13"/>
      <c r="I730" s="21"/>
      <c r="J730" s="14"/>
      <c r="N730" s="15"/>
      <c r="Q730" s="16"/>
      <c r="R730" s="16"/>
      <c r="S730" s="16"/>
    </row>
    <row r="731" spans="1:19" s="12" customFormat="1" x14ac:dyDescent="0.25">
      <c r="A731" s="194"/>
      <c r="E731" s="24"/>
      <c r="G731" s="13"/>
      <c r="I731" s="21"/>
      <c r="J731" s="14"/>
      <c r="N731" s="15"/>
      <c r="Q731" s="16"/>
      <c r="R731" s="16"/>
      <c r="S731" s="16"/>
    </row>
    <row r="732" spans="1:19" s="12" customFormat="1" x14ac:dyDescent="0.25">
      <c r="A732" s="194"/>
      <c r="E732" s="24"/>
      <c r="G732" s="13"/>
      <c r="I732" s="21"/>
      <c r="J732" s="14"/>
      <c r="N732" s="15"/>
      <c r="Q732" s="16"/>
      <c r="R732" s="16"/>
      <c r="S732" s="16"/>
    </row>
    <row r="733" spans="1:19" s="12" customFormat="1" x14ac:dyDescent="0.25">
      <c r="A733" s="194"/>
      <c r="E733" s="24"/>
      <c r="G733" s="13"/>
      <c r="I733" s="21"/>
      <c r="J733" s="14"/>
      <c r="N733" s="15"/>
      <c r="Q733" s="16"/>
      <c r="R733" s="16"/>
      <c r="S733" s="16"/>
    </row>
    <row r="734" spans="1:19" s="12" customFormat="1" x14ac:dyDescent="0.25">
      <c r="A734" s="194"/>
      <c r="E734" s="24"/>
      <c r="G734" s="13"/>
      <c r="I734" s="21"/>
      <c r="J734" s="14"/>
      <c r="N734" s="15"/>
      <c r="Q734" s="16"/>
      <c r="R734" s="16"/>
      <c r="S734" s="16"/>
    </row>
    <row r="735" spans="1:19" s="12" customFormat="1" x14ac:dyDescent="0.25">
      <c r="A735" s="194"/>
      <c r="E735" s="24"/>
      <c r="G735" s="13"/>
      <c r="I735" s="21"/>
      <c r="J735" s="14"/>
      <c r="N735" s="15"/>
      <c r="Q735" s="16"/>
      <c r="R735" s="16"/>
      <c r="S735" s="16"/>
    </row>
    <row r="736" spans="1:19" s="12" customFormat="1" x14ac:dyDescent="0.25">
      <c r="A736" s="194"/>
      <c r="E736" s="24"/>
      <c r="G736" s="13"/>
      <c r="I736" s="21"/>
      <c r="J736" s="14"/>
      <c r="N736" s="15"/>
      <c r="Q736" s="16"/>
      <c r="R736" s="16"/>
      <c r="S736" s="16"/>
    </row>
    <row r="737" spans="1:19" s="12" customFormat="1" x14ac:dyDescent="0.25">
      <c r="A737" s="194"/>
      <c r="E737" s="24"/>
      <c r="G737" s="13"/>
      <c r="I737" s="21"/>
      <c r="J737" s="14"/>
      <c r="N737" s="15"/>
      <c r="Q737" s="16"/>
      <c r="R737" s="16"/>
      <c r="S737" s="16"/>
    </row>
    <row r="738" spans="1:19" s="12" customFormat="1" x14ac:dyDescent="0.25">
      <c r="A738" s="194"/>
      <c r="E738" s="24"/>
      <c r="G738" s="13"/>
      <c r="I738" s="21"/>
      <c r="J738" s="14"/>
      <c r="N738" s="15"/>
      <c r="Q738" s="16"/>
      <c r="R738" s="16"/>
      <c r="S738" s="16"/>
    </row>
    <row r="739" spans="1:19" s="12" customFormat="1" x14ac:dyDescent="0.25">
      <c r="A739" s="194"/>
      <c r="E739" s="24"/>
      <c r="G739" s="13"/>
      <c r="I739" s="21"/>
      <c r="J739" s="14"/>
      <c r="N739" s="15"/>
      <c r="Q739" s="16"/>
      <c r="R739" s="16"/>
      <c r="S739" s="16"/>
    </row>
    <row r="740" spans="1:19" s="12" customFormat="1" x14ac:dyDescent="0.25">
      <c r="A740" s="194"/>
      <c r="E740" s="24"/>
      <c r="G740" s="13"/>
      <c r="I740" s="21"/>
      <c r="J740" s="14"/>
      <c r="N740" s="15"/>
      <c r="Q740" s="16"/>
      <c r="R740" s="16"/>
      <c r="S740" s="16"/>
    </row>
    <row r="741" spans="1:19" s="12" customFormat="1" x14ac:dyDescent="0.25">
      <c r="A741" s="194"/>
      <c r="E741" s="24"/>
      <c r="G741" s="13"/>
      <c r="I741" s="21"/>
      <c r="J741" s="14"/>
      <c r="N741" s="15"/>
      <c r="Q741" s="16"/>
      <c r="R741" s="16"/>
      <c r="S741" s="16"/>
    </row>
    <row r="742" spans="1:19" s="12" customFormat="1" x14ac:dyDescent="0.25">
      <c r="A742" s="194"/>
      <c r="E742" s="24"/>
      <c r="G742" s="13"/>
      <c r="I742" s="21"/>
      <c r="J742" s="14"/>
      <c r="N742" s="15"/>
      <c r="Q742" s="16"/>
      <c r="R742" s="16"/>
      <c r="S742" s="16"/>
    </row>
    <row r="743" spans="1:19" s="12" customFormat="1" x14ac:dyDescent="0.25">
      <c r="A743" s="194"/>
      <c r="E743" s="24"/>
      <c r="G743" s="13"/>
      <c r="I743" s="21"/>
      <c r="J743" s="14"/>
      <c r="N743" s="15"/>
      <c r="Q743" s="16"/>
      <c r="R743" s="16"/>
      <c r="S743" s="16"/>
    </row>
    <row r="744" spans="1:19" s="12" customFormat="1" x14ac:dyDescent="0.25">
      <c r="A744" s="194"/>
      <c r="E744" s="24"/>
      <c r="G744" s="13"/>
      <c r="I744" s="21"/>
      <c r="J744" s="14"/>
      <c r="N744" s="15"/>
      <c r="Q744" s="16"/>
      <c r="R744" s="16"/>
      <c r="S744" s="16"/>
    </row>
    <row r="745" spans="1:19" s="12" customFormat="1" x14ac:dyDescent="0.25">
      <c r="A745" s="194"/>
      <c r="E745" s="24"/>
      <c r="G745" s="13"/>
      <c r="I745" s="21"/>
      <c r="J745" s="14"/>
      <c r="N745" s="15"/>
      <c r="Q745" s="16"/>
      <c r="R745" s="16"/>
      <c r="S745" s="16"/>
    </row>
    <row r="746" spans="1:19" s="12" customFormat="1" x14ac:dyDescent="0.25">
      <c r="A746" s="194"/>
      <c r="E746" s="24"/>
      <c r="G746" s="13"/>
      <c r="I746" s="21"/>
      <c r="J746" s="14"/>
      <c r="N746" s="15"/>
      <c r="Q746" s="16"/>
      <c r="R746" s="16"/>
      <c r="S746" s="16"/>
    </row>
    <row r="747" spans="1:19" s="12" customFormat="1" x14ac:dyDescent="0.25">
      <c r="A747" s="194"/>
      <c r="E747" s="24"/>
      <c r="G747" s="13"/>
      <c r="I747" s="21"/>
      <c r="J747" s="14"/>
      <c r="N747" s="15"/>
      <c r="Q747" s="16"/>
      <c r="R747" s="16"/>
      <c r="S747" s="16"/>
    </row>
    <row r="748" spans="1:19" s="12" customFormat="1" x14ac:dyDescent="0.25">
      <c r="A748" s="194"/>
      <c r="E748" s="24"/>
      <c r="G748" s="13"/>
      <c r="I748" s="21"/>
      <c r="J748" s="14"/>
      <c r="N748" s="15"/>
      <c r="Q748" s="16"/>
      <c r="R748" s="16"/>
      <c r="S748" s="16"/>
    </row>
    <row r="749" spans="1:19" s="12" customFormat="1" x14ac:dyDescent="0.25">
      <c r="A749" s="194"/>
      <c r="E749" s="24"/>
      <c r="G749" s="13"/>
      <c r="I749" s="21"/>
      <c r="J749" s="14"/>
      <c r="N749" s="15"/>
      <c r="Q749" s="16"/>
      <c r="R749" s="16"/>
      <c r="S749" s="16"/>
    </row>
    <row r="750" spans="1:19" s="12" customFormat="1" x14ac:dyDescent="0.25">
      <c r="A750" s="194"/>
      <c r="E750" s="24"/>
      <c r="G750" s="13"/>
      <c r="I750" s="21"/>
      <c r="J750" s="14"/>
      <c r="N750" s="15"/>
      <c r="Q750" s="16"/>
      <c r="R750" s="16"/>
      <c r="S750" s="16"/>
    </row>
    <row r="751" spans="1:19" s="12" customFormat="1" x14ac:dyDescent="0.25">
      <c r="A751" s="194"/>
      <c r="E751" s="24"/>
      <c r="G751" s="13"/>
      <c r="I751" s="21"/>
      <c r="J751" s="14"/>
      <c r="N751" s="15"/>
      <c r="Q751" s="16"/>
      <c r="R751" s="16"/>
      <c r="S751" s="16"/>
    </row>
    <row r="752" spans="1:19" s="12" customFormat="1" x14ac:dyDescent="0.25">
      <c r="A752" s="194"/>
      <c r="E752" s="24"/>
      <c r="G752" s="13"/>
      <c r="I752" s="21"/>
      <c r="J752" s="14"/>
      <c r="N752" s="15"/>
      <c r="Q752" s="16"/>
      <c r="R752" s="16"/>
      <c r="S752" s="16"/>
    </row>
    <row r="753" spans="1:19" s="12" customFormat="1" x14ac:dyDescent="0.25">
      <c r="A753" s="194"/>
      <c r="E753" s="24"/>
      <c r="G753" s="13"/>
      <c r="I753" s="21"/>
      <c r="J753" s="14"/>
      <c r="N753" s="15"/>
      <c r="Q753" s="16"/>
      <c r="R753" s="16"/>
      <c r="S753" s="16"/>
    </row>
    <row r="754" spans="1:19" s="12" customFormat="1" x14ac:dyDescent="0.25">
      <c r="A754" s="194"/>
      <c r="E754" s="24"/>
      <c r="G754" s="13"/>
      <c r="I754" s="21"/>
      <c r="J754" s="14"/>
      <c r="N754" s="15"/>
      <c r="Q754" s="16"/>
      <c r="R754" s="16"/>
      <c r="S754" s="16"/>
    </row>
    <row r="755" spans="1:19" s="12" customFormat="1" x14ac:dyDescent="0.25">
      <c r="A755" s="194"/>
      <c r="E755" s="24"/>
      <c r="G755" s="13"/>
      <c r="I755" s="21"/>
      <c r="J755" s="14"/>
      <c r="N755" s="15"/>
      <c r="Q755" s="16"/>
      <c r="R755" s="16"/>
      <c r="S755" s="16"/>
    </row>
    <row r="756" spans="1:19" s="12" customFormat="1" x14ac:dyDescent="0.25">
      <c r="A756" s="194"/>
      <c r="E756" s="24"/>
      <c r="G756" s="13"/>
      <c r="I756" s="21"/>
      <c r="J756" s="14"/>
      <c r="N756" s="15"/>
      <c r="Q756" s="16"/>
      <c r="R756" s="16"/>
      <c r="S756" s="16"/>
    </row>
    <row r="757" spans="1:19" s="12" customFormat="1" x14ac:dyDescent="0.25">
      <c r="A757" s="194"/>
      <c r="E757" s="24"/>
      <c r="G757" s="13"/>
      <c r="I757" s="21"/>
      <c r="J757" s="14"/>
      <c r="N757" s="15"/>
      <c r="Q757" s="16"/>
      <c r="R757" s="16"/>
      <c r="S757" s="16"/>
    </row>
    <row r="758" spans="1:19" s="12" customFormat="1" x14ac:dyDescent="0.25">
      <c r="A758" s="194"/>
      <c r="E758" s="24"/>
      <c r="G758" s="13"/>
      <c r="I758" s="21"/>
      <c r="J758" s="14"/>
      <c r="N758" s="15"/>
      <c r="Q758" s="16"/>
      <c r="R758" s="16"/>
      <c r="S758" s="16"/>
    </row>
    <row r="759" spans="1:19" s="12" customFormat="1" x14ac:dyDescent="0.25">
      <c r="A759" s="194"/>
      <c r="E759" s="24"/>
      <c r="G759" s="13"/>
      <c r="I759" s="21"/>
      <c r="J759" s="14"/>
      <c r="N759" s="15"/>
      <c r="Q759" s="16"/>
      <c r="R759" s="16"/>
      <c r="S759" s="16"/>
    </row>
    <row r="760" spans="1:19" s="12" customFormat="1" x14ac:dyDescent="0.25">
      <c r="A760" s="194"/>
      <c r="E760" s="24"/>
      <c r="G760" s="13"/>
      <c r="I760" s="21"/>
      <c r="J760" s="14"/>
      <c r="N760" s="15"/>
      <c r="Q760" s="16"/>
      <c r="R760" s="16"/>
      <c r="S760" s="16"/>
    </row>
    <row r="761" spans="1:19" s="12" customFormat="1" x14ac:dyDescent="0.25">
      <c r="A761" s="194"/>
      <c r="E761" s="24"/>
      <c r="G761" s="13"/>
      <c r="I761" s="21"/>
      <c r="J761" s="14"/>
      <c r="N761" s="15"/>
      <c r="Q761" s="16"/>
      <c r="R761" s="16"/>
      <c r="S761" s="16"/>
    </row>
    <row r="762" spans="1:19" s="12" customFormat="1" x14ac:dyDescent="0.25">
      <c r="A762" s="194"/>
      <c r="E762" s="24"/>
      <c r="G762" s="13"/>
      <c r="I762" s="21"/>
      <c r="J762" s="14"/>
      <c r="N762" s="15"/>
      <c r="Q762" s="16"/>
      <c r="R762" s="16"/>
      <c r="S762" s="16"/>
    </row>
    <row r="763" spans="1:19" s="12" customFormat="1" x14ac:dyDescent="0.25">
      <c r="A763" s="194"/>
      <c r="E763" s="24"/>
      <c r="G763" s="13"/>
      <c r="I763" s="21"/>
      <c r="J763" s="14"/>
      <c r="N763" s="15"/>
      <c r="Q763" s="16"/>
      <c r="R763" s="16"/>
      <c r="S763" s="16"/>
    </row>
    <row r="764" spans="1:19" s="12" customFormat="1" x14ac:dyDescent="0.25">
      <c r="A764" s="194"/>
      <c r="E764" s="24"/>
      <c r="G764" s="13"/>
      <c r="I764" s="21"/>
      <c r="J764" s="14"/>
      <c r="N764" s="15"/>
      <c r="Q764" s="16"/>
      <c r="R764" s="16"/>
      <c r="S764" s="16"/>
    </row>
    <row r="765" spans="1:19" s="12" customFormat="1" x14ac:dyDescent="0.25">
      <c r="A765" s="194"/>
      <c r="E765" s="24"/>
      <c r="G765" s="13"/>
      <c r="I765" s="21"/>
      <c r="J765" s="14"/>
      <c r="N765" s="15"/>
      <c r="Q765" s="16"/>
      <c r="R765" s="16"/>
      <c r="S765" s="16"/>
    </row>
    <row r="766" spans="1:19" s="12" customFormat="1" x14ac:dyDescent="0.25">
      <c r="A766" s="194"/>
      <c r="E766" s="24"/>
      <c r="G766" s="13"/>
      <c r="I766" s="21"/>
      <c r="J766" s="14"/>
      <c r="N766" s="15"/>
      <c r="Q766" s="16"/>
      <c r="R766" s="16"/>
      <c r="S766" s="16"/>
    </row>
    <row r="767" spans="1:19" s="12" customFormat="1" x14ac:dyDescent="0.25">
      <c r="A767" s="194"/>
      <c r="E767" s="24"/>
      <c r="G767" s="13"/>
      <c r="I767" s="21"/>
      <c r="J767" s="14"/>
      <c r="N767" s="15"/>
      <c r="Q767" s="16"/>
      <c r="R767" s="16"/>
      <c r="S767" s="16"/>
    </row>
    <row r="768" spans="1:19" s="12" customFormat="1" x14ac:dyDescent="0.25">
      <c r="A768" s="194"/>
      <c r="E768" s="24"/>
      <c r="G768" s="13"/>
      <c r="I768" s="21"/>
      <c r="J768" s="14"/>
      <c r="N768" s="15"/>
      <c r="Q768" s="16"/>
      <c r="R768" s="16"/>
      <c r="S768" s="16"/>
    </row>
    <row r="769" spans="1:19" s="12" customFormat="1" x14ac:dyDescent="0.25">
      <c r="A769" s="194"/>
      <c r="E769" s="24"/>
      <c r="G769" s="13"/>
      <c r="I769" s="21"/>
      <c r="J769" s="14"/>
      <c r="N769" s="15"/>
      <c r="Q769" s="16"/>
      <c r="R769" s="16"/>
      <c r="S769" s="16"/>
    </row>
    <row r="770" spans="1:19" s="12" customFormat="1" x14ac:dyDescent="0.25">
      <c r="A770" s="194"/>
      <c r="E770" s="24"/>
      <c r="G770" s="13"/>
      <c r="I770" s="21"/>
      <c r="J770" s="14"/>
      <c r="N770" s="15"/>
      <c r="Q770" s="16"/>
      <c r="R770" s="16"/>
      <c r="S770" s="16"/>
    </row>
    <row r="771" spans="1:19" s="12" customFormat="1" x14ac:dyDescent="0.25">
      <c r="A771" s="194"/>
      <c r="E771" s="24"/>
      <c r="G771" s="13"/>
      <c r="I771" s="21"/>
      <c r="J771" s="14"/>
      <c r="N771" s="15"/>
      <c r="Q771" s="16"/>
      <c r="R771" s="16"/>
      <c r="S771" s="16"/>
    </row>
    <row r="772" spans="1:19" s="12" customFormat="1" x14ac:dyDescent="0.25">
      <c r="A772" s="194"/>
      <c r="E772" s="24"/>
      <c r="G772" s="13"/>
      <c r="I772" s="21"/>
      <c r="J772" s="14"/>
      <c r="N772" s="15"/>
      <c r="Q772" s="16"/>
      <c r="R772" s="16"/>
      <c r="S772" s="16"/>
    </row>
    <row r="773" spans="1:19" s="12" customFormat="1" x14ac:dyDescent="0.25">
      <c r="A773" s="194"/>
      <c r="E773" s="24"/>
      <c r="G773" s="13"/>
      <c r="I773" s="21"/>
      <c r="J773" s="14"/>
      <c r="N773" s="15"/>
      <c r="Q773" s="16"/>
      <c r="R773" s="16"/>
      <c r="S773" s="16"/>
    </row>
    <row r="774" spans="1:19" s="12" customFormat="1" x14ac:dyDescent="0.25">
      <c r="A774" s="194"/>
      <c r="E774" s="24"/>
      <c r="G774" s="13"/>
      <c r="I774" s="21"/>
      <c r="J774" s="14"/>
      <c r="N774" s="15"/>
      <c r="Q774" s="16"/>
      <c r="R774" s="16"/>
      <c r="S774" s="16"/>
    </row>
    <row r="775" spans="1:19" s="12" customFormat="1" x14ac:dyDescent="0.25">
      <c r="A775" s="194"/>
      <c r="E775" s="24"/>
      <c r="G775" s="13"/>
      <c r="I775" s="21"/>
      <c r="J775" s="14"/>
      <c r="N775" s="15"/>
      <c r="Q775" s="16"/>
      <c r="R775" s="16"/>
      <c r="S775" s="16"/>
    </row>
    <row r="776" spans="1:19" s="12" customFormat="1" x14ac:dyDescent="0.25">
      <c r="A776" s="194"/>
      <c r="E776" s="24"/>
      <c r="G776" s="13"/>
      <c r="I776" s="21"/>
      <c r="J776" s="14"/>
      <c r="N776" s="15"/>
      <c r="Q776" s="16"/>
      <c r="R776" s="16"/>
      <c r="S776" s="16"/>
    </row>
    <row r="777" spans="1:19" s="12" customFormat="1" x14ac:dyDescent="0.25">
      <c r="A777" s="194"/>
      <c r="E777" s="24"/>
      <c r="G777" s="13"/>
      <c r="I777" s="21"/>
      <c r="J777" s="14"/>
      <c r="N777" s="15"/>
      <c r="Q777" s="16"/>
      <c r="R777" s="16"/>
      <c r="S777" s="16"/>
    </row>
    <row r="778" spans="1:19" s="12" customFormat="1" x14ac:dyDescent="0.25">
      <c r="A778" s="194"/>
      <c r="E778" s="24"/>
      <c r="G778" s="13"/>
      <c r="I778" s="21"/>
      <c r="J778" s="14"/>
      <c r="N778" s="15"/>
      <c r="Q778" s="16"/>
      <c r="R778" s="16"/>
      <c r="S778" s="16"/>
    </row>
    <row r="779" spans="1:19" s="12" customFormat="1" x14ac:dyDescent="0.25">
      <c r="A779" s="194"/>
      <c r="E779" s="24"/>
      <c r="G779" s="13"/>
      <c r="I779" s="21"/>
      <c r="J779" s="14"/>
      <c r="N779" s="15"/>
      <c r="Q779" s="16"/>
      <c r="R779" s="16"/>
      <c r="S779" s="16"/>
    </row>
    <row r="780" spans="1:19" s="12" customFormat="1" x14ac:dyDescent="0.25">
      <c r="A780" s="194"/>
      <c r="E780" s="24"/>
      <c r="G780" s="13"/>
      <c r="I780" s="21"/>
      <c r="J780" s="14"/>
      <c r="N780" s="15"/>
      <c r="Q780" s="16"/>
      <c r="R780" s="16"/>
      <c r="S780" s="16"/>
    </row>
    <row r="781" spans="1:19" s="12" customFormat="1" x14ac:dyDescent="0.25">
      <c r="A781" s="194"/>
      <c r="E781" s="24"/>
      <c r="G781" s="13"/>
      <c r="I781" s="21"/>
      <c r="J781" s="14"/>
      <c r="N781" s="15"/>
      <c r="Q781" s="16"/>
      <c r="R781" s="16"/>
      <c r="S781" s="16"/>
    </row>
    <row r="782" spans="1:19" s="12" customFormat="1" x14ac:dyDescent="0.25">
      <c r="A782" s="194"/>
      <c r="E782" s="24"/>
      <c r="G782" s="13"/>
      <c r="I782" s="21"/>
      <c r="J782" s="14"/>
      <c r="N782" s="15"/>
      <c r="Q782" s="16"/>
      <c r="R782" s="16"/>
      <c r="S782" s="16"/>
    </row>
    <row r="783" spans="1:19" s="12" customFormat="1" x14ac:dyDescent="0.25">
      <c r="A783" s="194"/>
      <c r="E783" s="24"/>
      <c r="G783" s="13"/>
      <c r="I783" s="21"/>
      <c r="J783" s="14"/>
      <c r="N783" s="15"/>
      <c r="Q783" s="16"/>
      <c r="R783" s="16"/>
      <c r="S783" s="16"/>
    </row>
    <row r="784" spans="1:19" s="12" customFormat="1" x14ac:dyDescent="0.25">
      <c r="A784" s="194"/>
      <c r="E784" s="24"/>
      <c r="G784" s="13"/>
      <c r="I784" s="21"/>
      <c r="J784" s="14"/>
      <c r="N784" s="15"/>
      <c r="Q784" s="16"/>
      <c r="R784" s="16"/>
      <c r="S784" s="16"/>
    </row>
    <row r="785" spans="1:19" s="12" customFormat="1" x14ac:dyDescent="0.25">
      <c r="A785" s="194"/>
      <c r="E785" s="24"/>
      <c r="G785" s="13"/>
      <c r="I785" s="21"/>
      <c r="J785" s="14"/>
      <c r="N785" s="15"/>
      <c r="Q785" s="16"/>
      <c r="R785" s="16"/>
      <c r="S785" s="16"/>
    </row>
  </sheetData>
  <mergeCells count="114">
    <mergeCell ref="A425:A427"/>
    <mergeCell ref="A165:A167"/>
    <mergeCell ref="O2:O3"/>
    <mergeCell ref="N2:N3"/>
    <mergeCell ref="A302:A304"/>
    <mergeCell ref="A181:A184"/>
    <mergeCell ref="B183:D183"/>
    <mergeCell ref="A161:A163"/>
    <mergeCell ref="B1:D3"/>
    <mergeCell ref="E5:E10"/>
    <mergeCell ref="H4:H10"/>
    <mergeCell ref="A233:A235"/>
    <mergeCell ref="A168:A171"/>
    <mergeCell ref="A172:A175"/>
    <mergeCell ref="H86:H88"/>
    <mergeCell ref="H89:H93"/>
    <mergeCell ref="E89:E93"/>
    <mergeCell ref="G89:G93"/>
    <mergeCell ref="G86:G88"/>
    <mergeCell ref="A34:A38"/>
    <mergeCell ref="A42:A44"/>
    <mergeCell ref="A48:A51"/>
    <mergeCell ref="A56:A58"/>
    <mergeCell ref="I1:I3"/>
    <mergeCell ref="J1:J3"/>
    <mergeCell ref="K1:P1"/>
    <mergeCell ref="H1:H3"/>
    <mergeCell ref="F1:F3"/>
    <mergeCell ref="K2:M2"/>
    <mergeCell ref="E1:E3"/>
    <mergeCell ref="T1:T3"/>
    <mergeCell ref="P2:P3"/>
    <mergeCell ref="R1:R3"/>
    <mergeCell ref="S1:S3"/>
    <mergeCell ref="A4:A13"/>
    <mergeCell ref="A18:A21"/>
    <mergeCell ref="A23:A28"/>
    <mergeCell ref="A29:A32"/>
    <mergeCell ref="A53:A55"/>
    <mergeCell ref="A72:A74"/>
    <mergeCell ref="A80:A82"/>
    <mergeCell ref="A1:A3"/>
    <mergeCell ref="G1:G3"/>
    <mergeCell ref="E87:E88"/>
    <mergeCell ref="A105:A107"/>
    <mergeCell ref="B107:D107"/>
    <mergeCell ref="A411:A415"/>
    <mergeCell ref="A205:A208"/>
    <mergeCell ref="A209:A211"/>
    <mergeCell ref="A212:A214"/>
    <mergeCell ref="A195:A197"/>
    <mergeCell ref="A198:A200"/>
    <mergeCell ref="A400:A402"/>
    <mergeCell ref="A403:A405"/>
    <mergeCell ref="A407:A409"/>
    <mergeCell ref="A289:A291"/>
    <mergeCell ref="A348:A353"/>
    <mergeCell ref="A334:A339"/>
    <mergeCell ref="A330:A333"/>
    <mergeCell ref="B137:D137"/>
    <mergeCell ref="B352:D352"/>
    <mergeCell ref="A223:A225"/>
    <mergeCell ref="B290:D290"/>
    <mergeCell ref="A272:A275"/>
    <mergeCell ref="A86:A98"/>
    <mergeCell ref="A307:A309"/>
    <mergeCell ref="A416:A420"/>
    <mergeCell ref="A378:A381"/>
    <mergeCell ref="A239:A241"/>
    <mergeCell ref="A243:A249"/>
    <mergeCell ref="A252:A254"/>
    <mergeCell ref="A340:A343"/>
    <mergeCell ref="A345:A347"/>
    <mergeCell ref="A354:A357"/>
    <mergeCell ref="A359:A362"/>
    <mergeCell ref="A368:A370"/>
    <mergeCell ref="A372:A375"/>
    <mergeCell ref="A255:A257"/>
    <mergeCell ref="A267:A270"/>
    <mergeCell ref="A277:A279"/>
    <mergeCell ref="A282:A286"/>
    <mergeCell ref="A294:A301"/>
    <mergeCell ref="A311:A315"/>
    <mergeCell ref="A316:A318"/>
    <mergeCell ref="A319:A321"/>
    <mergeCell ref="A324:A328"/>
    <mergeCell ref="A383:A385"/>
    <mergeCell ref="A387:A389"/>
    <mergeCell ref="A390:A394"/>
    <mergeCell ref="A395:A398"/>
    <mergeCell ref="B20:D20"/>
    <mergeCell ref="A258:A260"/>
    <mergeCell ref="A215:A218"/>
    <mergeCell ref="A118:A120"/>
    <mergeCell ref="A122:A124"/>
    <mergeCell ref="A125:A129"/>
    <mergeCell ref="A130:A134"/>
    <mergeCell ref="A135:A139"/>
    <mergeCell ref="A141:A144"/>
    <mergeCell ref="A147:A151"/>
    <mergeCell ref="A152:A154"/>
    <mergeCell ref="A156:A160"/>
    <mergeCell ref="A229:A231"/>
    <mergeCell ref="A236:A238"/>
    <mergeCell ref="A176:A179"/>
    <mergeCell ref="A188:A190"/>
    <mergeCell ref="A191:A193"/>
    <mergeCell ref="A99:A102"/>
    <mergeCell ref="A110:A112"/>
    <mergeCell ref="A115:A117"/>
    <mergeCell ref="A59:A62"/>
    <mergeCell ref="A63:A69"/>
    <mergeCell ref="A75:A77"/>
    <mergeCell ref="A83:A85"/>
  </mergeCells>
  <printOptions horizontalCentered="1"/>
  <pageMargins left="0.25" right="0.25" top="0.75" bottom="0.75" header="0.3" footer="0.3"/>
  <pageSetup paperSize="5" scale="75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8" sqref="D18"/>
    </sheetView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NumSai</dc:creator>
  <cp:lastModifiedBy>NumSai</cp:lastModifiedBy>
  <cp:lastPrinted>2021-05-07T03:03:07Z</cp:lastPrinted>
  <dcterms:created xsi:type="dcterms:W3CDTF">2020-04-01T07:15:43Z</dcterms:created>
  <dcterms:modified xsi:type="dcterms:W3CDTF">2021-06-08T03:05:06Z</dcterms:modified>
</cp:coreProperties>
</file>