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.ร.บ.ที่ดินเเละสิ่งปลูกสร้าง\รายชื่อผู้ชำระภาษี ปี พ.ศ. 2564\"/>
    </mc:Choice>
  </mc:AlternateContent>
  <bookViews>
    <workbookView xWindow="0" yWindow="0" windowWidth="20490" windowHeight="7800"/>
  </bookViews>
  <sheets>
    <sheet name="Sheet1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N49" i="1" l="1"/>
  <c r="P49" i="1" s="1"/>
  <c r="Q49" i="1" s="1"/>
  <c r="R49" i="1" l="1"/>
  <c r="S49" i="1" s="1"/>
  <c r="N50" i="1"/>
  <c r="P50" i="1" s="1"/>
  <c r="Q50" i="1" s="1"/>
  <c r="N6" i="1"/>
  <c r="P6" i="1" s="1"/>
  <c r="Q6" i="1" s="1"/>
  <c r="N5" i="1"/>
  <c r="P5" i="1" s="1"/>
  <c r="Q5" i="1" s="1"/>
  <c r="P51" i="1" l="1"/>
  <c r="Q51" i="1" s="1"/>
  <c r="R51" i="1" s="1"/>
  <c r="S51" i="1" s="1"/>
  <c r="R50" i="1"/>
  <c r="S50" i="1" s="1"/>
  <c r="R6" i="1"/>
  <c r="S6" i="1" s="1"/>
  <c r="R5" i="1"/>
  <c r="S5" i="1" s="1"/>
  <c r="N111" i="1"/>
  <c r="P111" i="1" s="1"/>
  <c r="Q111" i="1" s="1"/>
  <c r="R111" i="1" l="1"/>
  <c r="S111" i="1" s="1"/>
  <c r="N165" i="1" l="1"/>
  <c r="P165" i="1" s="1"/>
  <c r="Q165" i="1" s="1"/>
  <c r="R165" i="1" l="1"/>
  <c r="S165" i="1" s="1"/>
  <c r="N174" i="1"/>
  <c r="P174" i="1" s="1"/>
  <c r="Q174" i="1" s="1"/>
  <c r="R174" i="1" l="1"/>
  <c r="S174" i="1" s="1"/>
  <c r="N172" i="1" l="1"/>
  <c r="P172" i="1" s="1"/>
  <c r="Q172" i="1" s="1"/>
  <c r="N171" i="1"/>
  <c r="P171" i="1" s="1"/>
  <c r="Q171" i="1" s="1"/>
  <c r="N170" i="1"/>
  <c r="P170" i="1" s="1"/>
  <c r="Q170" i="1" s="1"/>
  <c r="N90" i="1"/>
  <c r="P90" i="1" s="1"/>
  <c r="Q90" i="1" s="1"/>
  <c r="R90" i="1" s="1"/>
  <c r="P173" i="1" l="1"/>
  <c r="Q173" i="1" s="1"/>
  <c r="R173" i="1" s="1"/>
  <c r="S173" i="1" s="1"/>
  <c r="R172" i="1"/>
  <c r="S172" i="1" s="1"/>
  <c r="R171" i="1"/>
  <c r="S171" i="1" s="1"/>
  <c r="R170" i="1"/>
  <c r="S170" i="1" s="1"/>
  <c r="S90" i="1"/>
  <c r="N110" i="1" l="1"/>
  <c r="P110" i="1" s="1"/>
  <c r="Q110" i="1" l="1"/>
  <c r="R110" i="1" l="1"/>
  <c r="S110" i="1" s="1"/>
  <c r="N168" i="1" l="1"/>
  <c r="P168" i="1" s="1"/>
  <c r="Q168" i="1" s="1"/>
  <c r="N167" i="1"/>
  <c r="P167" i="1" s="1"/>
  <c r="N129" i="1"/>
  <c r="P129" i="1" s="1"/>
  <c r="P169" i="1" l="1"/>
  <c r="Q169" i="1" s="1"/>
  <c r="R169" i="1" s="1"/>
  <c r="R168" i="1"/>
  <c r="S168" i="1" s="1"/>
  <c r="Q167" i="1"/>
  <c r="Q129" i="1"/>
  <c r="S169" i="1" l="1"/>
  <c r="R167" i="1"/>
  <c r="S167" i="1" s="1"/>
  <c r="R129" i="1"/>
  <c r="S129" i="1" s="1"/>
  <c r="N14" i="1" l="1"/>
  <c r="P14" i="1" s="1"/>
  <c r="N13" i="1"/>
  <c r="P13" i="1" s="1"/>
  <c r="P15" i="1" l="1"/>
  <c r="Q15" i="1" s="1"/>
  <c r="R15" i="1" s="1"/>
  <c r="S15" i="1" s="1"/>
  <c r="Q14" i="1"/>
  <c r="Q13" i="1"/>
  <c r="N96" i="1"/>
  <c r="P96" i="1" s="1"/>
  <c r="N97" i="1"/>
  <c r="P97" i="1" s="1"/>
  <c r="R14" i="1" l="1"/>
  <c r="S14" i="1" s="1"/>
  <c r="R13" i="1"/>
  <c r="S13" i="1" s="1"/>
  <c r="Q96" i="1"/>
  <c r="Q97" i="1"/>
  <c r="N83" i="1"/>
  <c r="P83" i="1" s="1"/>
  <c r="R96" i="1" l="1"/>
  <c r="S96" i="1" s="1"/>
  <c r="R97" i="1"/>
  <c r="S97" i="1" s="1"/>
  <c r="Q83" i="1"/>
  <c r="R83" i="1" l="1"/>
  <c r="S83" i="1" s="1"/>
  <c r="N81" i="1" l="1"/>
  <c r="P81" i="1" s="1"/>
  <c r="Q81" i="1" s="1"/>
  <c r="N80" i="1"/>
  <c r="P80" i="1" s="1"/>
  <c r="Q80" i="1" s="1"/>
  <c r="N79" i="1"/>
  <c r="P79" i="1" s="1"/>
  <c r="P82" i="1" l="1"/>
  <c r="R81" i="1"/>
  <c r="S81" i="1" s="1"/>
  <c r="Q82" i="1"/>
  <c r="Q79" i="1"/>
  <c r="R80" i="1"/>
  <c r="S80" i="1" s="1"/>
  <c r="R79" i="1" l="1"/>
  <c r="S79" i="1" s="1"/>
  <c r="R82" i="1"/>
  <c r="S82" i="1" s="1"/>
  <c r="N24" i="1" l="1"/>
  <c r="P24" i="1" s="1"/>
  <c r="Q24" i="1" s="1"/>
  <c r="R24" i="1" l="1"/>
  <c r="S24" i="1" s="1"/>
  <c r="N23" i="1" l="1"/>
  <c r="P23" i="1" s="1"/>
  <c r="Q23" i="1" s="1"/>
  <c r="N25" i="1"/>
  <c r="P25" i="1" s="1"/>
  <c r="Q25" i="1" s="1"/>
  <c r="R23" i="1" l="1"/>
  <c r="S23" i="1" s="1"/>
  <c r="R25" i="1"/>
  <c r="S25" i="1" s="1"/>
  <c r="N72" i="1" l="1"/>
  <c r="P72" i="1" s="1"/>
  <c r="N71" i="1"/>
  <c r="P71" i="1" s="1"/>
  <c r="Q72" i="1" l="1"/>
  <c r="Q71" i="1"/>
  <c r="R72" i="1" l="1"/>
  <c r="S72" i="1" s="1"/>
  <c r="R71" i="1"/>
  <c r="S71" i="1" s="1"/>
  <c r="N156" i="1" l="1"/>
  <c r="P156" i="1" s="1"/>
  <c r="Q156" i="1" s="1"/>
  <c r="N155" i="1"/>
  <c r="P155" i="1" s="1"/>
  <c r="Q155" i="1" s="1"/>
  <c r="N154" i="1"/>
  <c r="P154" i="1" s="1"/>
  <c r="Q154" i="1" s="1"/>
  <c r="N153" i="1"/>
  <c r="P153" i="1" s="1"/>
  <c r="N77" i="1"/>
  <c r="P77" i="1" s="1"/>
  <c r="Q77" i="1" s="1"/>
  <c r="N76" i="1"/>
  <c r="P76" i="1" s="1"/>
  <c r="Q76" i="1" s="1"/>
  <c r="N75" i="1"/>
  <c r="P75" i="1" s="1"/>
  <c r="N44" i="1"/>
  <c r="P44" i="1" s="1"/>
  <c r="Q44" i="1" s="1"/>
  <c r="N43" i="1"/>
  <c r="P43" i="1" s="1"/>
  <c r="Q43" i="1" s="1"/>
  <c r="N42" i="1"/>
  <c r="P42" i="1" s="1"/>
  <c r="Q42" i="1" s="1"/>
  <c r="P11" i="1"/>
  <c r="Q11" i="1" s="1"/>
  <c r="P10" i="1"/>
  <c r="Q10" i="1" s="1"/>
  <c r="P9" i="1"/>
  <c r="Q9" i="1" s="1"/>
  <c r="P8" i="1"/>
  <c r="Q8" i="1" s="1"/>
  <c r="R155" i="1" l="1"/>
  <c r="S155" i="1" s="1"/>
  <c r="P157" i="1"/>
  <c r="Q157" i="1" s="1"/>
  <c r="Q153" i="1"/>
  <c r="R154" i="1"/>
  <c r="S154" i="1" s="1"/>
  <c r="R156" i="1"/>
  <c r="S156" i="1" s="1"/>
  <c r="Q75" i="1"/>
  <c r="P78" i="1"/>
  <c r="Q78" i="1" s="1"/>
  <c r="R76" i="1"/>
  <c r="S76" i="1" s="1"/>
  <c r="R77" i="1"/>
  <c r="S77" i="1" s="1"/>
  <c r="R43" i="1"/>
  <c r="S43" i="1" s="1"/>
  <c r="R42" i="1"/>
  <c r="S42" i="1" s="1"/>
  <c r="R44" i="1"/>
  <c r="S44" i="1" s="1"/>
  <c r="P45" i="1"/>
  <c r="Q45" i="1" s="1"/>
  <c r="R10" i="1"/>
  <c r="S10" i="1" s="1"/>
  <c r="R8" i="1"/>
  <c r="S8" i="1" s="1"/>
  <c r="R9" i="1"/>
  <c r="S9" i="1" s="1"/>
  <c r="R11" i="1"/>
  <c r="S11" i="1" s="1"/>
  <c r="P12" i="1"/>
  <c r="Q12" i="1" s="1"/>
  <c r="R153" i="1" l="1"/>
  <c r="S153" i="1" s="1"/>
  <c r="R157" i="1"/>
  <c r="S157" i="1" s="1"/>
  <c r="R78" i="1"/>
  <c r="S78" i="1" s="1"/>
  <c r="R75" i="1"/>
  <c r="S75" i="1" s="1"/>
  <c r="R45" i="1"/>
  <c r="S45" i="1" s="1"/>
  <c r="R12" i="1"/>
  <c r="S12" i="1" s="1"/>
  <c r="N107" i="1" l="1"/>
  <c r="P107" i="1" s="1"/>
  <c r="Q107" i="1" s="1"/>
  <c r="N106" i="1"/>
  <c r="P106" i="1" s="1"/>
  <c r="N60" i="1"/>
  <c r="P60" i="1" s="1"/>
  <c r="Q60" i="1" s="1"/>
  <c r="N59" i="1"/>
  <c r="P59" i="1" s="1"/>
  <c r="N40" i="1"/>
  <c r="P40" i="1" s="1"/>
  <c r="Q40" i="1" s="1"/>
  <c r="N39" i="1"/>
  <c r="P39" i="1" s="1"/>
  <c r="N95" i="1"/>
  <c r="P95" i="1" s="1"/>
  <c r="P98" i="1" s="1"/>
  <c r="Q98" i="1" s="1"/>
  <c r="N99" i="1"/>
  <c r="P99" i="1" s="1"/>
  <c r="R98" i="1" l="1"/>
  <c r="S98" i="1" s="1"/>
  <c r="P108" i="1"/>
  <c r="Q108" i="1" s="1"/>
  <c r="Q106" i="1"/>
  <c r="R107" i="1"/>
  <c r="S107" i="1" s="1"/>
  <c r="P61" i="1"/>
  <c r="Q61" i="1" s="1"/>
  <c r="Q59" i="1"/>
  <c r="R60" i="1"/>
  <c r="S60" i="1" s="1"/>
  <c r="P41" i="1"/>
  <c r="Q41" i="1" s="1"/>
  <c r="Q39" i="1"/>
  <c r="R40" i="1"/>
  <c r="S40" i="1" s="1"/>
  <c r="Q95" i="1"/>
  <c r="Q99" i="1"/>
  <c r="R106" i="1" l="1"/>
  <c r="S106" i="1" s="1"/>
  <c r="R108" i="1"/>
  <c r="S108" i="1" s="1"/>
  <c r="R59" i="1"/>
  <c r="S59" i="1" s="1"/>
  <c r="R61" i="1"/>
  <c r="S61" i="1" s="1"/>
  <c r="R39" i="1"/>
  <c r="S39" i="1" s="1"/>
  <c r="R41" i="1"/>
  <c r="S41" i="1" s="1"/>
  <c r="R95" i="1"/>
  <c r="S95" i="1" s="1"/>
  <c r="R99" i="1"/>
  <c r="S99" i="1" s="1"/>
  <c r="N134" i="1" l="1"/>
  <c r="P134" i="1" s="1"/>
  <c r="Q134" i="1" s="1"/>
  <c r="N133" i="1"/>
  <c r="P133" i="1" s="1"/>
  <c r="N68" i="1"/>
  <c r="P68" i="1" s="1"/>
  <c r="Q68" i="1" s="1"/>
  <c r="N67" i="1"/>
  <c r="P67" i="1" s="1"/>
  <c r="Q67" i="1" s="1"/>
  <c r="N66" i="1"/>
  <c r="P66" i="1" s="1"/>
  <c r="Q66" i="1" s="1"/>
  <c r="N65" i="1"/>
  <c r="P65" i="1" s="1"/>
  <c r="N17" i="1"/>
  <c r="P17" i="1" s="1"/>
  <c r="Q17" i="1" s="1"/>
  <c r="N16" i="1"/>
  <c r="P16" i="1" s="1"/>
  <c r="P18" i="1" l="1"/>
  <c r="Q18" i="1" s="1"/>
  <c r="R18" i="1" s="1"/>
  <c r="S18" i="1" s="1"/>
  <c r="P135" i="1"/>
  <c r="Q135" i="1" s="1"/>
  <c r="Q133" i="1"/>
  <c r="R134" i="1"/>
  <c r="S134" i="1" s="1"/>
  <c r="Q65" i="1"/>
  <c r="P69" i="1"/>
  <c r="Q69" i="1" s="1"/>
  <c r="R66" i="1"/>
  <c r="S66" i="1" s="1"/>
  <c r="R67" i="1"/>
  <c r="S67" i="1" s="1"/>
  <c r="R68" i="1"/>
  <c r="S68" i="1" s="1"/>
  <c r="R17" i="1"/>
  <c r="S17" i="1" s="1"/>
  <c r="Q16" i="1"/>
  <c r="R133" i="1" l="1"/>
  <c r="S133" i="1" s="1"/>
  <c r="R135" i="1"/>
  <c r="S135" i="1" s="1"/>
  <c r="R69" i="1"/>
  <c r="S69" i="1" s="1"/>
  <c r="R65" i="1"/>
  <c r="S65" i="1" s="1"/>
  <c r="R16" i="1"/>
  <c r="S16" i="1" s="1"/>
  <c r="N26" i="1" l="1"/>
  <c r="P26" i="1" s="1"/>
  <c r="Q26" i="1" s="1"/>
  <c r="P27" i="1" l="1"/>
  <c r="Q27" i="1" s="1"/>
  <c r="R26" i="1"/>
  <c r="S26" i="1" s="1"/>
  <c r="R27" i="1" l="1"/>
  <c r="S27" i="1" s="1"/>
  <c r="N101" i="1" l="1"/>
  <c r="P101" i="1" s="1"/>
  <c r="Q101" i="1" s="1"/>
  <c r="N100" i="1"/>
  <c r="P100" i="1" s="1"/>
  <c r="N164" i="1"/>
  <c r="P164" i="1" s="1"/>
  <c r="P166" i="1" s="1"/>
  <c r="Q166" i="1" s="1"/>
  <c r="R166" i="1" s="1"/>
  <c r="P102" i="1" l="1"/>
  <c r="Q102" i="1" s="1"/>
  <c r="Q100" i="1"/>
  <c r="R101" i="1"/>
  <c r="S101" i="1" s="1"/>
  <c r="Q164" i="1"/>
  <c r="N151" i="1"/>
  <c r="P151" i="1" s="1"/>
  <c r="Q151" i="1" s="1"/>
  <c r="N150" i="1"/>
  <c r="P150" i="1" s="1"/>
  <c r="S162" i="1"/>
  <c r="N161" i="1"/>
  <c r="P161" i="1" s="1"/>
  <c r="Q161" i="1" s="1"/>
  <c r="R161" i="1" s="1"/>
  <c r="N160" i="1"/>
  <c r="P160" i="1" s="1"/>
  <c r="Q160" i="1" s="1"/>
  <c r="R160" i="1" s="1"/>
  <c r="N159" i="1"/>
  <c r="P159" i="1" s="1"/>
  <c r="Q159" i="1" s="1"/>
  <c r="R159" i="1" s="1"/>
  <c r="N158" i="1"/>
  <c r="P158" i="1" s="1"/>
  <c r="R100" i="1" l="1"/>
  <c r="S100" i="1" s="1"/>
  <c r="R102" i="1"/>
  <c r="S102" i="1" s="1"/>
  <c r="R164" i="1"/>
  <c r="S164" i="1" s="1"/>
  <c r="S166" i="1" s="1"/>
  <c r="P152" i="1"/>
  <c r="Q152" i="1" s="1"/>
  <c r="Q150" i="1"/>
  <c r="R151" i="1"/>
  <c r="S151" i="1" s="1"/>
  <c r="P162" i="1"/>
  <c r="Q162" i="1" s="1"/>
  <c r="R162" i="1" s="1"/>
  <c r="Q158" i="1"/>
  <c r="R158" i="1" s="1"/>
  <c r="N147" i="1"/>
  <c r="P147" i="1" s="1"/>
  <c r="R152" i="1" l="1"/>
  <c r="S152" i="1" s="1"/>
  <c r="R150" i="1"/>
  <c r="S150" i="1" s="1"/>
  <c r="Q147" i="1"/>
  <c r="R147" i="1" l="1"/>
  <c r="S147" i="1" s="1"/>
  <c r="N137" i="1" l="1"/>
  <c r="P137" i="1" s="1"/>
  <c r="Q137" i="1" s="1"/>
  <c r="R137" i="1" l="1"/>
  <c r="S137" i="1" s="1"/>
  <c r="N145" i="1" l="1"/>
  <c r="P145" i="1" s="1"/>
  <c r="Q145" i="1" s="1"/>
  <c r="N144" i="1"/>
  <c r="P144" i="1" s="1"/>
  <c r="Q144" i="1" s="1"/>
  <c r="P146" i="1" l="1"/>
  <c r="Q146" i="1" s="1"/>
  <c r="R146" i="1" s="1"/>
  <c r="S146" i="1" s="1"/>
  <c r="R145" i="1"/>
  <c r="S145" i="1" s="1"/>
  <c r="R144" i="1"/>
  <c r="S144" i="1" s="1"/>
  <c r="N121" i="1" l="1"/>
  <c r="P121" i="1" s="1"/>
  <c r="Q121" i="1" s="1"/>
  <c r="R121" i="1" l="1"/>
  <c r="S121" i="1" s="1"/>
  <c r="N163" i="1" l="1"/>
  <c r="P163" i="1" s="1"/>
  <c r="N149" i="1"/>
  <c r="P149" i="1" s="1"/>
  <c r="N148" i="1"/>
  <c r="P148" i="1" s="1"/>
  <c r="N142" i="1"/>
  <c r="P142" i="1" s="1"/>
  <c r="N141" i="1"/>
  <c r="P141" i="1" s="1"/>
  <c r="N140" i="1"/>
  <c r="P140" i="1" s="1"/>
  <c r="N138" i="1"/>
  <c r="P138" i="1" s="1"/>
  <c r="N136" i="1"/>
  <c r="P136" i="1" s="1"/>
  <c r="N131" i="1"/>
  <c r="P131" i="1" s="1"/>
  <c r="N130" i="1"/>
  <c r="P130" i="1" s="1"/>
  <c r="N127" i="1"/>
  <c r="P127" i="1" s="1"/>
  <c r="N126" i="1"/>
  <c r="P126" i="1" s="1"/>
  <c r="N124" i="1"/>
  <c r="P124" i="1" s="1"/>
  <c r="N123" i="1"/>
  <c r="P123" i="1" s="1"/>
  <c r="N120" i="1"/>
  <c r="P120" i="1" s="1"/>
  <c r="N119" i="1"/>
  <c r="P119" i="1" s="1"/>
  <c r="N117" i="1"/>
  <c r="P117" i="1" s="1"/>
  <c r="N116" i="1"/>
  <c r="P116" i="1" s="1"/>
  <c r="N115" i="1"/>
  <c r="P115" i="1" s="1"/>
  <c r="N114" i="1"/>
  <c r="P114" i="1" s="1"/>
  <c r="N113" i="1"/>
  <c r="P113" i="1" s="1"/>
  <c r="N109" i="1"/>
  <c r="P109" i="1" s="1"/>
  <c r="N104" i="1"/>
  <c r="P104" i="1" s="1"/>
  <c r="N103" i="1"/>
  <c r="P103" i="1" s="1"/>
  <c r="N93" i="1"/>
  <c r="P93" i="1" s="1"/>
  <c r="N92" i="1"/>
  <c r="P92" i="1" s="1"/>
  <c r="N89" i="1"/>
  <c r="P89" i="1" s="1"/>
  <c r="N88" i="1"/>
  <c r="P88" i="1" s="1"/>
  <c r="N86" i="1"/>
  <c r="P86" i="1" s="1"/>
  <c r="N85" i="1"/>
  <c r="P85" i="1" s="1"/>
  <c r="N84" i="1"/>
  <c r="P84" i="1" s="1"/>
  <c r="N74" i="1"/>
  <c r="P74" i="1" s="1"/>
  <c r="N70" i="1"/>
  <c r="P70" i="1" s="1"/>
  <c r="P73" i="1" s="1"/>
  <c r="Q73" i="1" s="1"/>
  <c r="R73" i="1" s="1"/>
  <c r="S73" i="1" s="1"/>
  <c r="N63" i="1"/>
  <c r="P63" i="1" s="1"/>
  <c r="N62" i="1"/>
  <c r="P62" i="1" s="1"/>
  <c r="N58" i="1"/>
  <c r="P58" i="1" s="1"/>
  <c r="N56" i="1"/>
  <c r="P56" i="1" s="1"/>
  <c r="N55" i="1"/>
  <c r="P55" i="1" s="1"/>
  <c r="N54" i="1"/>
  <c r="P54" i="1" s="1"/>
  <c r="N53" i="1"/>
  <c r="P53" i="1" s="1"/>
  <c r="N52" i="1"/>
  <c r="P52" i="1" s="1"/>
  <c r="N47" i="1"/>
  <c r="P47" i="1" s="1"/>
  <c r="N46" i="1"/>
  <c r="P46" i="1" s="1"/>
  <c r="N38" i="1"/>
  <c r="P38" i="1" s="1"/>
  <c r="N37" i="1"/>
  <c r="P37" i="1" s="1"/>
  <c r="N35" i="1"/>
  <c r="P35" i="1" s="1"/>
  <c r="N34" i="1"/>
  <c r="P34" i="1" s="1"/>
  <c r="Q34" i="1" s="1"/>
  <c r="N33" i="1"/>
  <c r="P33" i="1" s="1"/>
  <c r="N32" i="1"/>
  <c r="P32" i="1" s="1"/>
  <c r="P91" i="1" l="1"/>
  <c r="Q91" i="1" s="1"/>
  <c r="R91" i="1" s="1"/>
  <c r="S91" i="1" s="1"/>
  <c r="P125" i="1"/>
  <c r="Q125" i="1" s="1"/>
  <c r="R125" i="1" s="1"/>
  <c r="S125" i="1" s="1"/>
  <c r="P64" i="1"/>
  <c r="Q64" i="1" s="1"/>
  <c r="R64" i="1" s="1"/>
  <c r="S64" i="1" s="1"/>
  <c r="P94" i="1"/>
  <c r="Q94" i="1" s="1"/>
  <c r="R94" i="1" s="1"/>
  <c r="S94" i="1" s="1"/>
  <c r="P36" i="1"/>
  <c r="Q36" i="1" s="1"/>
  <c r="R36" i="1" s="1"/>
  <c r="S36" i="1" s="1"/>
  <c r="P48" i="1"/>
  <c r="Q48" i="1" s="1"/>
  <c r="P118" i="1"/>
  <c r="Q118" i="1" s="1"/>
  <c r="R118" i="1" s="1"/>
  <c r="S118" i="1" s="1"/>
  <c r="P132" i="1"/>
  <c r="Q132" i="1" s="1"/>
  <c r="R132" i="1" s="1"/>
  <c r="S132" i="1" s="1"/>
  <c r="P139" i="1"/>
  <c r="Q139" i="1" s="1"/>
  <c r="R139" i="1" s="1"/>
  <c r="S139" i="1" s="1"/>
  <c r="P143" i="1"/>
  <c r="Q143" i="1" s="1"/>
  <c r="R143" i="1" s="1"/>
  <c r="S143" i="1" s="1"/>
  <c r="P128" i="1"/>
  <c r="Q128" i="1" s="1"/>
  <c r="P105" i="1"/>
  <c r="Q105" i="1" s="1"/>
  <c r="R48" i="1"/>
  <c r="S48" i="1" s="1"/>
  <c r="P57" i="1"/>
  <c r="Q57" i="1" s="1"/>
  <c r="R57" i="1" s="1"/>
  <c r="S57" i="1" s="1"/>
  <c r="R128" i="1"/>
  <c r="S128" i="1" s="1"/>
  <c r="R34" i="1"/>
  <c r="S34" i="1" s="1"/>
  <c r="P122" i="1"/>
  <c r="Q33" i="1"/>
  <c r="Q35" i="1"/>
  <c r="Q46" i="1"/>
  <c r="Q32" i="1"/>
  <c r="Q37" i="1"/>
  <c r="Q47" i="1"/>
  <c r="Q52" i="1"/>
  <c r="Q53" i="1"/>
  <c r="Q38" i="1"/>
  <c r="Q54" i="1"/>
  <c r="Q55" i="1"/>
  <c r="Q58" i="1"/>
  <c r="Q62" i="1"/>
  <c r="Q70" i="1"/>
  <c r="Q74" i="1"/>
  <c r="Q85" i="1"/>
  <c r="Q86" i="1"/>
  <c r="Q88" i="1"/>
  <c r="Q56" i="1"/>
  <c r="Q63" i="1"/>
  <c r="Q84" i="1"/>
  <c r="Q89" i="1"/>
  <c r="Q93" i="1"/>
  <c r="Q103" i="1"/>
  <c r="Q92" i="1"/>
  <c r="Q104" i="1"/>
  <c r="Q109" i="1"/>
  <c r="Q114" i="1"/>
  <c r="Q116" i="1"/>
  <c r="Q119" i="1"/>
  <c r="Q123" i="1"/>
  <c r="Q126" i="1"/>
  <c r="Q131" i="1"/>
  <c r="Q136" i="1"/>
  <c r="Q141" i="1"/>
  <c r="Q163" i="1"/>
  <c r="Q113" i="1"/>
  <c r="Q115" i="1"/>
  <c r="Q117" i="1"/>
  <c r="Q120" i="1"/>
  <c r="Q124" i="1"/>
  <c r="Q127" i="1"/>
  <c r="Q130" i="1"/>
  <c r="Q138" i="1"/>
  <c r="Q140" i="1"/>
  <c r="Q142" i="1"/>
  <c r="Q148" i="1"/>
  <c r="Q149" i="1"/>
  <c r="N31" i="1"/>
  <c r="P31" i="1" s="1"/>
  <c r="N29" i="1"/>
  <c r="P29" i="1" s="1"/>
  <c r="N28" i="1"/>
  <c r="P28" i="1" s="1"/>
  <c r="N21" i="1"/>
  <c r="P21" i="1" s="1"/>
  <c r="N20" i="1"/>
  <c r="P20" i="1" s="1"/>
  <c r="N19" i="1"/>
  <c r="P19" i="1" s="1"/>
  <c r="N4" i="1"/>
  <c r="P4" i="1" s="1"/>
  <c r="P7" i="1" s="1"/>
  <c r="R105" i="1" l="1"/>
  <c r="S105" i="1" s="1"/>
  <c r="P22" i="1"/>
  <c r="Q22" i="1" s="1"/>
  <c r="P30" i="1"/>
  <c r="Q30" i="1" s="1"/>
  <c r="R30" i="1" s="1"/>
  <c r="S30" i="1" s="1"/>
  <c r="Q122" i="1"/>
  <c r="R122" i="1" s="1"/>
  <c r="S122" i="1" s="1"/>
  <c r="R148" i="1"/>
  <c r="S148" i="1" s="1"/>
  <c r="R140" i="1"/>
  <c r="S140" i="1" s="1"/>
  <c r="R127" i="1"/>
  <c r="S127" i="1" s="1"/>
  <c r="R124" i="1"/>
  <c r="S124" i="1" s="1"/>
  <c r="R120" i="1"/>
  <c r="S120" i="1" s="1"/>
  <c r="R115" i="1"/>
  <c r="S115" i="1" s="1"/>
  <c r="R163" i="1"/>
  <c r="S163" i="1" s="1"/>
  <c r="R141" i="1"/>
  <c r="S141" i="1" s="1"/>
  <c r="R136" i="1"/>
  <c r="S136" i="1" s="1"/>
  <c r="R131" i="1"/>
  <c r="S131" i="1" s="1"/>
  <c r="R126" i="1"/>
  <c r="S126" i="1" s="1"/>
  <c r="R123" i="1"/>
  <c r="S123" i="1" s="1"/>
  <c r="R119" i="1"/>
  <c r="S119" i="1" s="1"/>
  <c r="R116" i="1"/>
  <c r="S116" i="1" s="1"/>
  <c r="R114" i="1"/>
  <c r="S114" i="1" s="1"/>
  <c r="R109" i="1"/>
  <c r="S109" i="1" s="1"/>
  <c r="R104" i="1"/>
  <c r="S104" i="1" s="1"/>
  <c r="R92" i="1"/>
  <c r="S92" i="1" s="1"/>
  <c r="R93" i="1"/>
  <c r="S93" i="1" s="1"/>
  <c r="R84" i="1"/>
  <c r="S84" i="1" s="1"/>
  <c r="R63" i="1"/>
  <c r="S63" i="1" s="1"/>
  <c r="R88" i="1"/>
  <c r="S88" i="1" s="1"/>
  <c r="R86" i="1"/>
  <c r="S86" i="1" s="1"/>
  <c r="R85" i="1"/>
  <c r="S85" i="1" s="1"/>
  <c r="R74" i="1"/>
  <c r="S74" i="1" s="1"/>
  <c r="R70" i="1"/>
  <c r="S70" i="1" s="1"/>
  <c r="R62" i="1"/>
  <c r="S62" i="1" s="1"/>
  <c r="R58" i="1"/>
  <c r="S58" i="1" s="1"/>
  <c r="R55" i="1"/>
  <c r="S55" i="1" s="1"/>
  <c r="R54" i="1"/>
  <c r="S54" i="1" s="1"/>
  <c r="R38" i="1"/>
  <c r="S38" i="1" s="1"/>
  <c r="R53" i="1"/>
  <c r="S53" i="1" s="1"/>
  <c r="R47" i="1"/>
  <c r="S47" i="1" s="1"/>
  <c r="R32" i="1"/>
  <c r="S32" i="1" s="1"/>
  <c r="R33" i="1"/>
  <c r="S33" i="1" s="1"/>
  <c r="R149" i="1"/>
  <c r="S149" i="1" s="1"/>
  <c r="R142" i="1"/>
  <c r="S142" i="1" s="1"/>
  <c r="R138" i="1"/>
  <c r="S138" i="1" s="1"/>
  <c r="R130" i="1"/>
  <c r="S130" i="1" s="1"/>
  <c r="R117" i="1"/>
  <c r="S117" i="1" s="1"/>
  <c r="R113" i="1"/>
  <c r="S113" i="1" s="1"/>
  <c r="R103" i="1"/>
  <c r="S103" i="1" s="1"/>
  <c r="R89" i="1"/>
  <c r="S89" i="1" s="1"/>
  <c r="R56" i="1"/>
  <c r="S56" i="1" s="1"/>
  <c r="R52" i="1"/>
  <c r="S52" i="1" s="1"/>
  <c r="R37" i="1"/>
  <c r="S37" i="1" s="1"/>
  <c r="R46" i="1"/>
  <c r="S46" i="1" s="1"/>
  <c r="R35" i="1"/>
  <c r="S35" i="1" s="1"/>
  <c r="Q20" i="1"/>
  <c r="Q29" i="1"/>
  <c r="Q4" i="1"/>
  <c r="Q7" i="1" s="1"/>
  <c r="Q19" i="1"/>
  <c r="Q21" i="1"/>
  <c r="Q28" i="1"/>
  <c r="Q31" i="1"/>
  <c r="R22" i="1" l="1"/>
  <c r="S22" i="1" s="1"/>
  <c r="R31" i="1"/>
  <c r="S31" i="1" s="1"/>
  <c r="R19" i="1"/>
  <c r="S19" i="1" s="1"/>
  <c r="R28" i="1"/>
  <c r="S28" i="1" s="1"/>
  <c r="R21" i="1"/>
  <c r="S21" i="1" s="1"/>
  <c r="R4" i="1"/>
  <c r="R29" i="1"/>
  <c r="S29" i="1" s="1"/>
  <c r="R20" i="1"/>
  <c r="S20" i="1" s="1"/>
  <c r="S4" i="1" l="1"/>
  <c r="S7" i="1" s="1"/>
  <c r="R7" i="1"/>
</calcChain>
</file>

<file path=xl/sharedStrings.xml><?xml version="1.0" encoding="utf-8"?>
<sst xmlns="http://schemas.openxmlformats.org/spreadsheetml/2006/main" count="949" uniqueCount="321">
  <si>
    <t>ชื่อ/สกุล</t>
  </si>
  <si>
    <t>เลขที่บัตรประชาชน</t>
  </si>
  <si>
    <t>ที่อยู่</t>
  </si>
  <si>
    <t>ระวาง</t>
  </si>
  <si>
    <t>เลขที่/แปลงที่</t>
  </si>
  <si>
    <t>สถานที่ตั้งที่ดิน</t>
  </si>
  <si>
    <t>หมายเหตุ</t>
  </si>
  <si>
    <t>จำนวน
เนื้อที่ดิน</t>
  </si>
  <si>
    <t>คำนวณ เป็น ตารางวา</t>
  </si>
  <si>
    <t>ราคาประเมิน ต่อตารางวา (บาท)</t>
  </si>
  <si>
    <t>รวมราคา ประเมินที่ดิน (บาท)</t>
  </si>
  <si>
    <t>อัตราภาษี</t>
  </si>
  <si>
    <t>(บาท)</t>
  </si>
  <si>
    <t>ประเภทที่ดิน</t>
  </si>
  <si>
    <t>ที่</t>
  </si>
  <si>
    <t>ราคาประเมินทุนทรัพย์ของที่ดิน</t>
  </si>
  <si>
    <t>ไร่</t>
  </si>
  <si>
    <t>งาน</t>
  </si>
  <si>
    <t>วา</t>
  </si>
  <si>
    <t>44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</si>
  <si>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</si>
  <si>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</si>
  <si>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</si>
  <si>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</si>
  <si>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</si>
  <si>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</si>
  <si>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</si>
  <si>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</si>
  <si>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</si>
  <si>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</si>
  <si>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</si>
  <si>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</si>
  <si>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</si>
  <si>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</si>
  <si>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</si>
  <si>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</si>
  <si>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</si>
  <si>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</si>
  <si>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</si>
  <si>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</si>
  <si>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</si>
  <si>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</si>
  <si>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</si>
  <si>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</si>
  <si>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</si>
  <si>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</si>
  <si>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</si>
  <si>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</si>
  <si>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</si>
  <si>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</si>
  <si>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</si>
  <si>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</si>
  <si>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</si>
  <si>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</si>
  <si>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</si>
  <si>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</si>
  <si>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</si>
  <si>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</si>
  <si>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</si>
  <si>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</si>
  <si>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</si>
  <si>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</si>
  <si>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</si>
  <si>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</si>
  <si>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</si>
  <si>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</si>
  <si>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</si>
  <si>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</si>
  <si>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</si>
  <si>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</si>
  <si>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</si>
  <si>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</si>
  <si>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56</t>
  </si>
  <si>
    <t>57</t>
  </si>
  <si>
    <t>58</t>
  </si>
  <si>
    <t>59</t>
  </si>
  <si>
    <t>60</t>
  </si>
  <si>
    <t>61</t>
  </si>
  <si>
    <t>62</t>
  </si>
  <si>
    <t>64</t>
  </si>
  <si>
    <t>66</t>
  </si>
  <si>
    <t>67</t>
  </si>
  <si>
    <t>68</t>
  </si>
  <si>
    <t>69</t>
  </si>
  <si>
    <t>70</t>
  </si>
  <si>
    <t>72</t>
  </si>
  <si>
    <t>74</t>
  </si>
  <si>
    <t>76</t>
  </si>
  <si>
    <t>77</t>
  </si>
  <si>
    <t>80</t>
  </si>
  <si>
    <t>81</t>
  </si>
  <si>
    <t>82</t>
  </si>
  <si>
    <t>84</t>
  </si>
  <si>
    <t>85</t>
  </si>
  <si>
    <t>87</t>
  </si>
  <si>
    <t>89</t>
  </si>
  <si>
    <t>90</t>
  </si>
  <si>
    <t>92</t>
  </si>
  <si>
    <t>94</t>
  </si>
  <si>
    <t>95</t>
  </si>
  <si>
    <t>นาง</t>
  </si>
  <si>
    <t>ไกรสร</t>
  </si>
  <si>
    <t>ข่วงทิพย์</t>
  </si>
  <si>
    <t>นาย</t>
  </si>
  <si>
    <t>คำโคตร</t>
  </si>
  <si>
    <t>น.ส.</t>
  </si>
  <si>
    <t>ชาติชาย</t>
  </si>
  <si>
    <t>ดวน</t>
  </si>
  <si>
    <t>ลามคำ</t>
  </si>
  <si>
    <t>ดาวประกาย</t>
  </si>
  <si>
    <t>ภูแดนไกร</t>
  </si>
  <si>
    <t>ดิเรก</t>
  </si>
  <si>
    <t>ดำโคตร</t>
  </si>
  <si>
    <t>ทองคูณ</t>
  </si>
  <si>
    <t>ทองปุน</t>
  </si>
  <si>
    <t>ทองศรี</t>
  </si>
  <si>
    <t>ทองไหล</t>
  </si>
  <si>
    <t>นอ</t>
  </si>
  <si>
    <t>นันทะ</t>
  </si>
  <si>
    <t>ศรีมุกดา</t>
  </si>
  <si>
    <t>นิพนธ์</t>
  </si>
  <si>
    <t>นามฮุง</t>
  </si>
  <si>
    <t>นิไพพร</t>
  </si>
  <si>
    <t>นิระมล</t>
  </si>
  <si>
    <t>บรรพศน์</t>
  </si>
  <si>
    <t>บังอร</t>
  </si>
  <si>
    <t>บุญ</t>
  </si>
  <si>
    <t>บุญชม</t>
  </si>
  <si>
    <t>บุญเทียม</t>
  </si>
  <si>
    <t>บุญล้อม</t>
  </si>
  <si>
    <t>บุญสวย</t>
  </si>
  <si>
    <t>บุญหัน</t>
  </si>
  <si>
    <t>ป้องสุข</t>
  </si>
  <si>
    <t>ประทิน</t>
  </si>
  <si>
    <t>ดาบลาอำ</t>
  </si>
  <si>
    <t>ประไพ</t>
  </si>
  <si>
    <t>ประสิทธิ์ชัย</t>
  </si>
  <si>
    <t>ประเสริฐ</t>
  </si>
  <si>
    <t>ปาริฉัตร</t>
  </si>
  <si>
    <t>สิมสาร</t>
  </si>
  <si>
    <t>พรสมบัติ</t>
  </si>
  <si>
    <t>พิกุลทอง</t>
  </si>
  <si>
    <t>จงนุเคราะห์</t>
  </si>
  <si>
    <t>ร่วม</t>
  </si>
  <si>
    <t>รุ่งโรจน์</t>
  </si>
  <si>
    <t>ลาควัน</t>
  </si>
  <si>
    <t>วิจิตร</t>
  </si>
  <si>
    <t>ดวงปรีชา</t>
  </si>
  <si>
    <t>วิชัย</t>
  </si>
  <si>
    <t>วิมล</t>
  </si>
  <si>
    <t>ไว</t>
  </si>
  <si>
    <t>สมเพชร</t>
  </si>
  <si>
    <t>สะเทือน</t>
  </si>
  <si>
    <t>สีลา</t>
  </si>
  <si>
    <t>สุพรรณี</t>
  </si>
  <si>
    <t>สุวิทย์</t>
  </si>
  <si>
    <t>อุทิศ</t>
  </si>
  <si>
    <t>สปก.4-01</t>
  </si>
  <si>
    <t>50/1</t>
  </si>
  <si>
    <t>213</t>
  </si>
  <si>
    <t>102</t>
  </si>
  <si>
    <t>50/3</t>
  </si>
  <si>
    <t>152/2</t>
  </si>
  <si>
    <t>143/2</t>
  </si>
  <si>
    <t>252</t>
  </si>
  <si>
    <t>143</t>
  </si>
  <si>
    <t>79/1</t>
  </si>
  <si>
    <t>26/2</t>
  </si>
  <si>
    <t>57/6</t>
  </si>
  <si>
    <t>108/1</t>
  </si>
  <si>
    <t>26/1</t>
  </si>
  <si>
    <t>110</t>
  </si>
  <si>
    <t>215</t>
  </si>
  <si>
    <t>197/1</t>
  </si>
  <si>
    <t>158</t>
  </si>
  <si>
    <t>190/1</t>
  </si>
  <si>
    <t>48/6</t>
  </si>
  <si>
    <t>13/2</t>
  </si>
  <si>
    <t>192</t>
  </si>
  <si>
    <t>184</t>
  </si>
  <si>
    <t>237</t>
  </si>
  <si>
    <t>190</t>
  </si>
  <si>
    <t>51/1</t>
  </si>
  <si>
    <t>108</t>
  </si>
  <si>
    <t>57/1</t>
  </si>
  <si>
    <t>5743II7292-10</t>
  </si>
  <si>
    <t>5743II7292-6</t>
  </si>
  <si>
    <t>655</t>
  </si>
  <si>
    <t>664</t>
  </si>
  <si>
    <t>5743II7292</t>
  </si>
  <si>
    <t>5743II7294</t>
  </si>
  <si>
    <t>5743II7292-11</t>
  </si>
  <si>
    <t>853</t>
  </si>
  <si>
    <t>630</t>
  </si>
  <si>
    <t>5743II7492</t>
  </si>
  <si>
    <t>834</t>
  </si>
  <si>
    <t>5743II7090</t>
  </si>
  <si>
    <t>672</t>
  </si>
  <si>
    <t>3879</t>
  </si>
  <si>
    <t>5743II7092</t>
  </si>
  <si>
    <t>919</t>
  </si>
  <si>
    <t>920</t>
  </si>
  <si>
    <t>646</t>
  </si>
  <si>
    <t>671</t>
  </si>
  <si>
    <t>852</t>
  </si>
  <si>
    <t>298</t>
  </si>
  <si>
    <t>278</t>
  </si>
  <si>
    <t>276</t>
  </si>
  <si>
    <t>379</t>
  </si>
  <si>
    <t>374</t>
  </si>
  <si>
    <t>289</t>
  </si>
  <si>
    <t>337</t>
  </si>
  <si>
    <t>334</t>
  </si>
  <si>
    <t>305</t>
  </si>
  <si>
    <t>356</t>
  </si>
  <si>
    <t>375</t>
  </si>
  <si>
    <t>373</t>
  </si>
  <si>
    <t>345</t>
  </si>
  <si>
    <t>372</t>
  </si>
  <si>
    <t>338</t>
  </si>
  <si>
    <t>293</t>
  </si>
  <si>
    <t>290</t>
  </si>
  <si>
    <t>113</t>
  </si>
  <si>
    <t>304</t>
  </si>
  <si>
    <t>371</t>
  </si>
  <si>
    <t>347</t>
  </si>
  <si>
    <t>275</t>
  </si>
  <si>
    <t>355</t>
  </si>
  <si>
    <t>370</t>
  </si>
  <si>
    <t>277</t>
  </si>
  <si>
    <t>323</t>
  </si>
  <si>
    <t>324</t>
  </si>
  <si>
    <t>285</t>
  </si>
  <si>
    <t>381</t>
  </si>
  <si>
    <t>0</t>
  </si>
  <si>
    <t>98</t>
  </si>
  <si>
    <t>ลดภาษี 90%</t>
  </si>
  <si>
    <t>สำลี</t>
  </si>
  <si>
    <t>กุดวงค์แก้ว</t>
  </si>
  <si>
    <t>914</t>
  </si>
  <si>
    <t>343</t>
  </si>
  <si>
    <t>300</t>
  </si>
  <si>
    <t>เสกสรร</t>
  </si>
  <si>
    <t>อังมีพิษ</t>
  </si>
  <si>
    <t>3479900220065</t>
  </si>
  <si>
    <t>513</t>
  </si>
  <si>
    <t>99</t>
  </si>
  <si>
    <t>3470300112379</t>
  </si>
  <si>
    <t>210</t>
  </si>
  <si>
    <t>สปก</t>
  </si>
  <si>
    <t>ห่วน</t>
  </si>
  <si>
    <t>II7292-10</t>
  </si>
  <si>
    <t xml:space="preserve">สว่าง  </t>
  </si>
  <si>
    <t>นางเคี้ยม ดาบลาอำ (แทน)</t>
  </si>
  <si>
    <t>211</t>
  </si>
  <si>
    <t>อุดม</t>
  </si>
  <si>
    <t>3470300099160</t>
  </si>
  <si>
    <t>57/2</t>
  </si>
  <si>
    <t>นายเทพ ข่วงทิพย์(แทน)</t>
  </si>
  <si>
    <t>129</t>
  </si>
  <si>
    <t>ไผ</t>
  </si>
  <si>
    <t>สปก.</t>
  </si>
  <si>
    <t>จุฬารัตน์</t>
  </si>
  <si>
    <t>ไชยเพ็ชร</t>
  </si>
  <si>
    <t>1470300042595</t>
  </si>
  <si>
    <t>261</t>
  </si>
  <si>
    <t>201</t>
  </si>
  <si>
    <t>บัญยงค์</t>
  </si>
  <si>
    <t>สมพงษ์</t>
  </si>
  <si>
    <t>ทองหลาง</t>
  </si>
  <si>
    <t>254</t>
  </si>
  <si>
    <t>แก</t>
  </si>
  <si>
    <t>35/1</t>
  </si>
  <si>
    <t>II7292-5</t>
  </si>
  <si>
    <t>ทีเคียน</t>
  </si>
  <si>
    <t>202</t>
  </si>
  <si>
    <t>สว่าง</t>
  </si>
  <si>
    <t>นางพิน ลามคำ แทน</t>
  </si>
  <si>
    <t>3470300108711</t>
  </si>
  <si>
    <t>512</t>
  </si>
  <si>
    <t>นางธนงรัก อุ่นไชย(แทน)</t>
  </si>
  <si>
    <t>ไชยงค์</t>
  </si>
  <si>
    <t>25/1</t>
  </si>
  <si>
    <t>ชาญชัย</t>
  </si>
  <si>
    <t>บุญรัตน์</t>
  </si>
  <si>
    <t>3470300101831</t>
  </si>
  <si>
    <t>7090</t>
  </si>
  <si>
    <t>7292-9</t>
  </si>
  <si>
    <t>235</t>
  </si>
  <si>
    <t>บุญเลิง</t>
  </si>
  <si>
    <t>3470300107952</t>
  </si>
  <si>
    <t>3470300201428</t>
  </si>
  <si>
    <t>918</t>
  </si>
  <si>
    <t>จอน</t>
  </si>
  <si>
    <t>3470300115271</t>
  </si>
  <si>
    <t>504</t>
  </si>
  <si>
    <t>สมวน</t>
  </si>
  <si>
    <t>ฐานะสุข</t>
  </si>
  <si>
    <t>211/1</t>
  </si>
  <si>
    <t>เรียบ(ตาย)</t>
  </si>
  <si>
    <t>189</t>
  </si>
  <si>
    <t>นางบุญเนาว์ คำโคตร(แทน)</t>
  </si>
  <si>
    <t>274</t>
  </si>
  <si>
    <t>นางกัลยาณี สิงหนสาย(แทน)</t>
  </si>
  <si>
    <t>3470300115408</t>
  </si>
  <si>
    <t>7292-10</t>
  </si>
  <si>
    <t>สมร</t>
  </si>
  <si>
    <t>ปัญญาไทย</t>
  </si>
  <si>
    <t xml:space="preserve">เพิ่มแปลง รวมจ่าย 3 บาท(นางคำปัน ป้องสุข)แทน </t>
  </si>
  <si>
    <t>3470300094346</t>
  </si>
  <si>
    <t>II7292</t>
  </si>
  <si>
    <t>ที่ดินนายเทพ ข่วงทิพย์ บ.58</t>
  </si>
  <si>
    <t>376</t>
  </si>
  <si>
    <t>ภาษีปี2564</t>
  </si>
  <si>
    <t>3460500456659</t>
  </si>
  <si>
    <t>3470300097485</t>
  </si>
  <si>
    <t>3470300110228</t>
  </si>
  <si>
    <t>3470300107723</t>
  </si>
  <si>
    <t>32</t>
  </si>
  <si>
    <t>55</t>
  </si>
  <si>
    <t>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</si>
</sst>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0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name val="Angsana New"/>
      <family val="1"/>
    </font>
    <font>
      <sz val="16"/>
      <color rgb="FF000000"/>
      <name val="Angsana New"/>
      <family val="1"/>
    </font>
    <font>
      <sz val="16"/>
      <color theme="1"/>
      <name val="Angsana New"/>
      <family val="1"/>
    </font>
    <font>
      <sz val="14"/>
      <color rgb="FF000000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  <font>
      <sz val="14"/>
      <color rgb="FFFF0000"/>
      <name val="Angsana New"/>
      <family val="1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Angsana New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 vertical="center"/>
    </xf>
    <xf numFmtId="0" fontId="22" fillId="0" borderId="0" xfId="42" applyFont="1" applyFill="1" applyBorder="1" applyAlignment="1">
      <alignment horizontal="left" vertical="top"/>
    </xf>
    <xf numFmtId="0" fontId="23" fillId="0" borderId="0" xfId="0" applyFont="1"/>
    <xf numFmtId="49" fontId="24" fillId="0" borderId="15" xfId="42" applyNumberFormat="1" applyFont="1" applyFill="1" applyBorder="1" applyAlignment="1">
      <alignment horizontal="center" vertical="center"/>
    </xf>
    <xf numFmtId="49" fontId="25" fillId="0" borderId="15" xfId="0" applyNumberFormat="1" applyFont="1" applyBorder="1" applyAlignment="1">
      <alignment horizontal="center" vertical="top" shrinkToFit="1"/>
    </xf>
    <xf numFmtId="49" fontId="25" fillId="0" borderId="29" xfId="0" applyNumberFormat="1" applyFont="1" applyBorder="1" applyAlignment="1">
      <alignment horizontal="left" vertical="top" shrinkToFit="1"/>
    </xf>
    <xf numFmtId="49" fontId="25" fillId="0" borderId="30" xfId="0" applyNumberFormat="1" applyFont="1" applyBorder="1" applyAlignment="1">
      <alignment horizontal="left" vertical="top" shrinkToFit="1"/>
    </xf>
    <xf numFmtId="1" fontId="24" fillId="0" borderId="15" xfId="42" applyNumberFormat="1" applyFont="1" applyFill="1" applyBorder="1" applyAlignment="1">
      <alignment horizontal="left" vertical="center"/>
    </xf>
    <xf numFmtId="0" fontId="26" fillId="0" borderId="15" xfId="43" applyFont="1" applyBorder="1"/>
    <xf numFmtId="0" fontId="24" fillId="0" borderId="15" xfId="42" applyFont="1" applyFill="1" applyBorder="1" applyAlignment="1">
      <alignment horizontal="center" vertical="center"/>
    </xf>
    <xf numFmtId="0" fontId="24" fillId="0" borderId="15" xfId="42" applyFont="1" applyFill="1" applyBorder="1" applyAlignment="1">
      <alignment horizontal="left" vertical="center"/>
    </xf>
    <xf numFmtId="3" fontId="24" fillId="0" borderId="15" xfId="42" applyNumberFormat="1" applyFont="1" applyFill="1" applyBorder="1" applyAlignment="1">
      <alignment horizontal="center" vertical="center"/>
    </xf>
    <xf numFmtId="2" fontId="24" fillId="33" borderId="15" xfId="42" applyNumberFormat="1" applyFont="1" applyFill="1" applyBorder="1" applyAlignment="1">
      <alignment horizontal="center" vertical="center"/>
    </xf>
    <xf numFmtId="2" fontId="27" fillId="33" borderId="15" xfId="42" applyNumberFormat="1" applyFont="1" applyFill="1" applyBorder="1" applyAlignment="1">
      <alignment horizontal="center" vertical="center"/>
    </xf>
    <xf numFmtId="0" fontId="24" fillId="0" borderId="0" xfId="42" applyFont="1" applyFill="1" applyBorder="1" applyAlignment="1">
      <alignment horizontal="center" vertical="top"/>
    </xf>
    <xf numFmtId="0" fontId="25" fillId="0" borderId="0" xfId="0" applyFont="1"/>
    <xf numFmtId="49" fontId="28" fillId="0" borderId="15" xfId="0" applyNumberFormat="1" applyFont="1" applyBorder="1" applyAlignment="1">
      <alignment horizontal="center" vertical="top" wrapText="1"/>
    </xf>
    <xf numFmtId="187" fontId="24" fillId="0" borderId="15" xfId="42" applyNumberFormat="1" applyFont="1" applyFill="1" applyBorder="1" applyAlignment="1">
      <alignment horizontal="center" vertical="center"/>
    </xf>
    <xf numFmtId="0" fontId="26" fillId="0" borderId="15" xfId="43" applyFont="1" applyBorder="1" applyAlignment="1">
      <alignment horizontal="center"/>
    </xf>
    <xf numFmtId="1" fontId="24" fillId="0" borderId="15" xfId="42" applyNumberFormat="1" applyFont="1" applyFill="1" applyBorder="1" applyAlignment="1">
      <alignment horizontal="center" vertical="center"/>
    </xf>
    <xf numFmtId="49" fontId="28" fillId="0" borderId="31" xfId="0" applyNumberFormat="1" applyFont="1" applyBorder="1" applyAlignment="1">
      <alignment horizontal="center" vertical="top" wrapText="1"/>
    </xf>
    <xf numFmtId="0" fontId="25" fillId="0" borderId="20" xfId="0" applyFont="1" applyBorder="1"/>
    <xf numFmtId="0" fontId="25" fillId="0" borderId="29" xfId="0" applyFont="1" applyBorder="1"/>
    <xf numFmtId="0" fontId="25" fillId="0" borderId="30" xfId="0" applyFont="1" applyBorder="1"/>
    <xf numFmtId="0" fontId="29" fillId="0" borderId="15" xfId="0" applyFont="1" applyBorder="1"/>
    <xf numFmtId="0" fontId="29" fillId="0" borderId="0" xfId="0" applyFont="1"/>
    <xf numFmtId="0" fontId="24" fillId="0" borderId="20" xfId="42" applyFont="1" applyFill="1" applyBorder="1" applyAlignment="1">
      <alignment vertical="center"/>
    </xf>
    <xf numFmtId="0" fontId="24" fillId="0" borderId="29" xfId="42" applyFont="1" applyFill="1" applyBorder="1" applyAlignment="1">
      <alignment vertical="center"/>
    </xf>
    <xf numFmtId="0" fontId="24" fillId="0" borderId="30" xfId="42" applyFont="1" applyFill="1" applyBorder="1" applyAlignment="1">
      <alignment vertical="center"/>
    </xf>
    <xf numFmtId="0" fontId="29" fillId="0" borderId="20" xfId="0" applyFont="1" applyBorder="1"/>
    <xf numFmtId="0" fontId="29" fillId="0" borderId="29" xfId="0" applyFont="1" applyBorder="1"/>
    <xf numFmtId="0" fontId="29" fillId="0" borderId="30" xfId="0" applyFont="1" applyBorder="1"/>
    <xf numFmtId="0" fontId="29" fillId="0" borderId="0" xfId="0" applyFont="1" applyAlignment="1">
      <alignment horizontal="center"/>
    </xf>
    <xf numFmtId="3" fontId="29" fillId="0" borderId="0" xfId="0" applyNumberFormat="1" applyFont="1"/>
    <xf numFmtId="2" fontId="29" fillId="0" borderId="0" xfId="0" applyNumberFormat="1" applyFont="1" applyAlignment="1">
      <alignment horizontal="center" vertical="center"/>
    </xf>
    <xf numFmtId="1" fontId="24" fillId="0" borderId="0" xfId="42" applyNumberFormat="1" applyFont="1" applyFill="1" applyBorder="1" applyAlignment="1">
      <alignment horizontal="left" vertical="center"/>
    </xf>
    <xf numFmtId="49" fontId="25" fillId="0" borderId="31" xfId="0" applyNumberFormat="1" applyFont="1" applyBorder="1" applyAlignment="1">
      <alignment horizontal="center" vertical="top" wrapText="1"/>
    </xf>
    <xf numFmtId="49" fontId="28" fillId="0" borderId="31" xfId="0" applyNumberFormat="1" applyFont="1" applyBorder="1" applyAlignment="1">
      <alignment horizontal="center" vertical="top" shrinkToFit="1"/>
    </xf>
    <xf numFmtId="0" fontId="25" fillId="0" borderId="15" xfId="0" applyFont="1" applyBorder="1"/>
    <xf numFmtId="49" fontId="25" fillId="0" borderId="20" xfId="0" applyNumberFormat="1" applyFont="1" applyBorder="1" applyAlignment="1">
      <alignment horizontal="center" vertical="top" shrinkToFit="1"/>
    </xf>
    <xf numFmtId="49" fontId="25" fillId="0" borderId="30" xfId="0" applyNumberFormat="1" applyFont="1" applyBorder="1" applyAlignment="1">
      <alignment horizontal="center" vertical="top" shrinkToFit="1"/>
    </xf>
    <xf numFmtId="49" fontId="25" fillId="0" borderId="20" xfId="0" applyNumberFormat="1" applyFont="1" applyBorder="1" applyAlignment="1">
      <alignment horizontal="center" vertical="top" shrinkToFit="1"/>
    </xf>
    <xf numFmtId="49" fontId="25" fillId="0" borderId="30" xfId="0" applyNumberFormat="1" applyFont="1" applyBorder="1" applyAlignment="1">
      <alignment horizontal="center" vertical="top" shrinkToFit="1"/>
    </xf>
    <xf numFmtId="49" fontId="28" fillId="0" borderId="0" xfId="0" applyNumberFormat="1" applyFont="1" applyBorder="1" applyAlignment="1">
      <alignment horizontal="center" vertical="top" wrapText="1"/>
    </xf>
    <xf numFmtId="49" fontId="25" fillId="33" borderId="15" xfId="0" applyNumberFormat="1" applyFont="1" applyFill="1" applyBorder="1" applyAlignment="1">
      <alignment horizontal="center" vertical="top" shrinkToFit="1"/>
    </xf>
    <xf numFmtId="49" fontId="25" fillId="33" borderId="21" xfId="0" applyNumberFormat="1" applyFont="1" applyFill="1" applyBorder="1" applyAlignment="1">
      <alignment horizontal="center" vertical="top" shrinkToFit="1"/>
    </xf>
    <xf numFmtId="0" fontId="29" fillId="33" borderId="0" xfId="0" applyFont="1" applyFill="1"/>
    <xf numFmtId="0" fontId="0" fillId="33" borderId="0" xfId="0" applyFill="1"/>
    <xf numFmtId="49" fontId="25" fillId="0" borderId="20" xfId="0" applyNumberFormat="1" applyFont="1" applyBorder="1" applyAlignment="1">
      <alignment horizontal="center" vertical="top" shrinkToFit="1"/>
    </xf>
    <xf numFmtId="49" fontId="25" fillId="0" borderId="30" xfId="0" applyNumberFormat="1" applyFont="1" applyBorder="1" applyAlignment="1">
      <alignment horizontal="center" vertical="top" shrinkToFit="1"/>
    </xf>
    <xf numFmtId="49" fontId="30" fillId="0" borderId="15" xfId="0" applyNumberFormat="1" applyFont="1" applyBorder="1" applyAlignment="1">
      <alignment horizontal="center" vertical="top" wrapText="1"/>
    </xf>
    <xf numFmtId="1" fontId="24" fillId="0" borderId="30" xfId="42" applyNumberFormat="1" applyFont="1" applyFill="1" applyBorder="1" applyAlignment="1">
      <alignment horizontal="left" vertical="center"/>
    </xf>
    <xf numFmtId="0" fontId="29" fillId="0" borderId="0" xfId="0" applyFont="1" applyBorder="1"/>
    <xf numFmtId="1" fontId="24" fillId="0" borderId="30" xfId="42" applyNumberFormat="1" applyFont="1" applyFill="1" applyBorder="1" applyAlignment="1">
      <alignment horizontal="center" vertical="center"/>
    </xf>
    <xf numFmtId="0" fontId="29" fillId="0" borderId="32" xfId="0" applyFont="1" applyBorder="1"/>
    <xf numFmtId="0" fontId="29" fillId="0" borderId="35" xfId="0" applyFont="1" applyBorder="1"/>
    <xf numFmtId="0" fontId="29" fillId="0" borderId="36" xfId="0" applyFont="1" applyBorder="1"/>
    <xf numFmtId="0" fontId="29" fillId="0" borderId="27" xfId="0" applyFont="1" applyBorder="1"/>
    <xf numFmtId="0" fontId="29" fillId="0" borderId="37" xfId="0" applyFont="1" applyBorder="1"/>
    <xf numFmtId="49" fontId="25" fillId="0" borderId="34" xfId="0" applyNumberFormat="1" applyFont="1" applyBorder="1" applyAlignment="1">
      <alignment horizontal="center" vertical="top" shrinkToFit="1"/>
    </xf>
    <xf numFmtId="49" fontId="25" fillId="0" borderId="33" xfId="0" applyNumberFormat="1" applyFont="1" applyBorder="1" applyAlignment="1">
      <alignment horizontal="left" vertical="top" shrinkToFit="1"/>
    </xf>
    <xf numFmtId="49" fontId="25" fillId="0" borderId="38" xfId="0" applyNumberFormat="1" applyFont="1" applyBorder="1" applyAlignment="1">
      <alignment horizontal="left" vertical="top" shrinkToFit="1"/>
    </xf>
    <xf numFmtId="0" fontId="25" fillId="0" borderId="0" xfId="0" applyFont="1" applyBorder="1"/>
    <xf numFmtId="0" fontId="25" fillId="0" borderId="34" xfId="0" applyFont="1" applyBorder="1"/>
    <xf numFmtId="0" fontId="25" fillId="0" borderId="33" xfId="0" applyFont="1" applyBorder="1"/>
    <xf numFmtId="0" fontId="25" fillId="0" borderId="38" xfId="0" applyFont="1" applyBorder="1"/>
    <xf numFmtId="49" fontId="25" fillId="0" borderId="36" xfId="0" applyNumberFormat="1" applyFont="1" applyBorder="1" applyAlignment="1">
      <alignment horizontal="center" vertical="top" shrinkToFit="1"/>
    </xf>
    <xf numFmtId="49" fontId="25" fillId="0" borderId="27" xfId="0" applyNumberFormat="1" applyFont="1" applyBorder="1" applyAlignment="1">
      <alignment horizontal="left" vertical="top" shrinkToFit="1"/>
    </xf>
    <xf numFmtId="49" fontId="25" fillId="0" borderId="37" xfId="0" applyNumberFormat="1" applyFont="1" applyBorder="1" applyAlignment="1">
      <alignment horizontal="left" vertical="top" shrinkToFit="1"/>
    </xf>
    <xf numFmtId="0" fontId="25" fillId="0" borderId="32" xfId="0" applyFont="1" applyBorder="1"/>
    <xf numFmtId="0" fontId="25" fillId="0" borderId="35" xfId="0" applyFont="1" applyBorder="1"/>
    <xf numFmtId="49" fontId="25" fillId="0" borderId="20" xfId="0" applyNumberFormat="1" applyFont="1" applyBorder="1" applyAlignment="1">
      <alignment horizontal="center" vertical="top" shrinkToFit="1"/>
    </xf>
    <xf numFmtId="49" fontId="25" fillId="0" borderId="30" xfId="0" applyNumberFormat="1" applyFont="1" applyBorder="1" applyAlignment="1">
      <alignment horizontal="center" vertical="top" shrinkToFit="1"/>
    </xf>
    <xf numFmtId="49" fontId="28" fillId="0" borderId="31" xfId="0" applyNumberFormat="1" applyFont="1" applyBorder="1" applyAlignment="1">
      <alignment horizontal="left" vertical="top" wrapText="1"/>
    </xf>
    <xf numFmtId="1" fontId="24" fillId="0" borderId="23" xfId="42" applyNumberFormat="1" applyFont="1" applyFill="1" applyBorder="1" applyAlignment="1">
      <alignment horizontal="left" vertical="center"/>
    </xf>
    <xf numFmtId="49" fontId="28" fillId="0" borderId="15" xfId="0" applyNumberFormat="1" applyFont="1" applyBorder="1" applyAlignment="1">
      <alignment horizontal="left" vertical="top" wrapText="1"/>
    </xf>
    <xf numFmtId="49" fontId="23" fillId="0" borderId="15" xfId="0" applyNumberFormat="1" applyFont="1" applyBorder="1" applyAlignment="1">
      <alignment horizontal="center" vertical="top" wrapText="1"/>
    </xf>
    <xf numFmtId="1" fontId="22" fillId="0" borderId="15" xfId="42" applyNumberFormat="1" applyFont="1" applyFill="1" applyBorder="1" applyAlignment="1">
      <alignment horizontal="center" vertical="center"/>
    </xf>
    <xf numFmtId="1" fontId="22" fillId="0" borderId="15" xfId="42" applyNumberFormat="1" applyFont="1" applyFill="1" applyBorder="1" applyAlignment="1">
      <alignment horizontal="left" vertical="center"/>
    </xf>
    <xf numFmtId="49" fontId="24" fillId="0" borderId="30" xfId="42" applyNumberFormat="1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25" fillId="33" borderId="34" xfId="0" applyFont="1" applyFill="1" applyBorder="1" applyAlignment="1">
      <alignment horizontal="center" vertical="top"/>
    </xf>
    <xf numFmtId="0" fontId="25" fillId="33" borderId="32" xfId="0" applyFont="1" applyFill="1" applyBorder="1" applyAlignment="1">
      <alignment horizontal="center" vertical="top"/>
    </xf>
    <xf numFmtId="0" fontId="25" fillId="33" borderId="36" xfId="0" applyFont="1" applyFill="1" applyBorder="1" applyAlignment="1">
      <alignment horizontal="center" vertical="top"/>
    </xf>
    <xf numFmtId="49" fontId="25" fillId="33" borderId="21" xfId="0" applyNumberFormat="1" applyFont="1" applyFill="1" applyBorder="1" applyAlignment="1">
      <alignment horizontal="center" vertical="top" shrinkToFit="1"/>
    </xf>
    <xf numFmtId="49" fontId="25" fillId="33" borderId="22" xfId="0" applyNumberFormat="1" applyFont="1" applyFill="1" applyBorder="1" applyAlignment="1">
      <alignment horizontal="center" vertical="top" shrinkToFit="1"/>
    </xf>
    <xf numFmtId="49" fontId="25" fillId="33" borderId="23" xfId="0" applyNumberFormat="1" applyFont="1" applyFill="1" applyBorder="1" applyAlignment="1">
      <alignment horizontal="center" vertical="top" shrinkToFit="1"/>
    </xf>
    <xf numFmtId="0" fontId="25" fillId="0" borderId="20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20" xfId="0" applyFont="1" applyBorder="1" applyAlignment="1">
      <alignment horizontal="left"/>
    </xf>
    <xf numFmtId="0" fontId="25" fillId="0" borderId="29" xfId="0" applyFont="1" applyBorder="1" applyAlignment="1">
      <alignment horizontal="left"/>
    </xf>
    <xf numFmtId="0" fontId="25" fillId="0" borderId="30" xfId="0" applyFont="1" applyBorder="1" applyAlignment="1">
      <alignment horizontal="left"/>
    </xf>
    <xf numFmtId="49" fontId="25" fillId="0" borderId="20" xfId="0" applyNumberFormat="1" applyFont="1" applyBorder="1" applyAlignment="1">
      <alignment horizontal="center" vertical="top" shrinkToFit="1"/>
    </xf>
    <xf numFmtId="49" fontId="25" fillId="0" borderId="29" xfId="0" applyNumberFormat="1" applyFont="1" applyBorder="1" applyAlignment="1">
      <alignment horizontal="center" vertical="top" shrinkToFit="1"/>
    </xf>
    <xf numFmtId="49" fontId="25" fillId="0" borderId="30" xfId="0" applyNumberFormat="1" applyFont="1" applyBorder="1" applyAlignment="1">
      <alignment horizontal="center" vertical="top" shrinkToFit="1"/>
    </xf>
    <xf numFmtId="0" fontId="24" fillId="33" borderId="21" xfId="42" applyFont="1" applyFill="1" applyBorder="1" applyAlignment="1">
      <alignment horizontal="center" vertical="center"/>
    </xf>
    <xf numFmtId="0" fontId="24" fillId="33" borderId="22" xfId="42" applyFont="1" applyFill="1" applyBorder="1" applyAlignment="1">
      <alignment horizontal="center" vertical="center"/>
    </xf>
    <xf numFmtId="0" fontId="24" fillId="33" borderId="23" xfId="42" applyFont="1" applyFill="1" applyBorder="1" applyAlignment="1">
      <alignment horizontal="center" vertical="center"/>
    </xf>
    <xf numFmtId="0" fontId="25" fillId="33" borderId="21" xfId="0" applyFont="1" applyFill="1" applyBorder="1" applyAlignment="1">
      <alignment horizontal="center" vertical="center"/>
    </xf>
    <xf numFmtId="0" fontId="25" fillId="33" borderId="22" xfId="0" applyFont="1" applyFill="1" applyBorder="1" applyAlignment="1">
      <alignment horizontal="center" vertical="center"/>
    </xf>
    <xf numFmtId="0" fontId="25" fillId="33" borderId="23" xfId="0" applyFont="1" applyFill="1" applyBorder="1" applyAlignment="1">
      <alignment horizontal="center" vertical="center"/>
    </xf>
    <xf numFmtId="0" fontId="25" fillId="33" borderId="21" xfId="0" applyFont="1" applyFill="1" applyBorder="1" applyAlignment="1">
      <alignment horizontal="center" vertical="top"/>
    </xf>
    <xf numFmtId="0" fontId="25" fillId="33" borderId="22" xfId="0" applyFont="1" applyFill="1" applyBorder="1" applyAlignment="1">
      <alignment horizontal="center" vertical="top"/>
    </xf>
    <xf numFmtId="0" fontId="25" fillId="33" borderId="23" xfId="0" applyFont="1" applyFill="1" applyBorder="1" applyAlignment="1">
      <alignment horizontal="center" vertical="top"/>
    </xf>
    <xf numFmtId="3" fontId="24" fillId="0" borderId="20" xfId="42" applyNumberFormat="1" applyFont="1" applyFill="1" applyBorder="1" applyAlignment="1">
      <alignment horizontal="center" vertical="center"/>
    </xf>
    <xf numFmtId="3" fontId="24" fillId="0" borderId="29" xfId="42" applyNumberFormat="1" applyFont="1" applyFill="1" applyBorder="1" applyAlignment="1">
      <alignment horizontal="center" vertical="center"/>
    </xf>
    <xf numFmtId="3" fontId="24" fillId="0" borderId="30" xfId="42" applyNumberFormat="1" applyFont="1" applyFill="1" applyBorder="1" applyAlignment="1">
      <alignment horizontal="center" vertic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1" fillId="34" borderId="24" xfId="42" applyFont="1" applyFill="1" applyBorder="1" applyAlignment="1">
      <alignment horizontal="center" vertical="center" wrapText="1"/>
    </xf>
    <xf numFmtId="0" fontId="21" fillId="34" borderId="25" xfId="42" applyFont="1" applyFill="1" applyBorder="1" applyAlignment="1">
      <alignment horizontal="center" vertical="center" wrapText="1"/>
    </xf>
    <xf numFmtId="1" fontId="21" fillId="34" borderId="10" xfId="42" applyNumberFormat="1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left" vertical="top" wrapText="1" indent="4"/>
    </xf>
    <xf numFmtId="0" fontId="21" fillId="34" borderId="13" xfId="42" applyFont="1" applyFill="1" applyBorder="1" applyAlignment="1">
      <alignment horizontal="left" vertical="top" wrapText="1" indent="4"/>
    </xf>
    <xf numFmtId="0" fontId="21" fillId="34" borderId="14" xfId="42" applyFont="1" applyFill="1" applyBorder="1" applyAlignment="1">
      <alignment horizontal="left" vertical="top" wrapText="1" indent="4"/>
    </xf>
    <xf numFmtId="2" fontId="21" fillId="34" borderId="13" xfId="42" applyNumberFormat="1" applyFont="1" applyFill="1" applyBorder="1" applyAlignment="1">
      <alignment horizontal="center" vertical="center" wrapText="1"/>
    </xf>
    <xf numFmtId="2" fontId="21" fillId="34" borderId="21" xfId="42" applyNumberFormat="1" applyFont="1" applyFill="1" applyBorder="1" applyAlignment="1">
      <alignment horizontal="center" vertical="center" wrapText="1"/>
    </xf>
    <xf numFmtId="0" fontId="22" fillId="34" borderId="21" xfId="42" applyFont="1" applyFill="1" applyBorder="1" applyAlignment="1">
      <alignment horizontal="center" vertical="center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8" xfId="42" applyFont="1" applyFill="1" applyBorder="1" applyAlignment="1">
      <alignment horizontal="center" vertical="center" wrapText="1"/>
    </xf>
    <xf numFmtId="0" fontId="21" fillId="34" borderId="0" xfId="42" applyFont="1" applyFill="1" applyBorder="1" applyAlignment="1">
      <alignment horizontal="center" vertical="center" wrapText="1"/>
    </xf>
    <xf numFmtId="0" fontId="21" fillId="34" borderId="26" xfId="42" applyFont="1" applyFill="1" applyBorder="1" applyAlignment="1">
      <alignment horizontal="center" vertical="center" wrapText="1"/>
    </xf>
    <xf numFmtId="1" fontId="21" fillId="34" borderId="11" xfId="42" applyNumberFormat="1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top" wrapText="1"/>
    </xf>
    <xf numFmtId="0" fontId="21" fillId="34" borderId="13" xfId="42" applyFont="1" applyFill="1" applyBorder="1" applyAlignment="1">
      <alignment horizontal="center" vertical="top" wrapText="1"/>
    </xf>
    <xf numFmtId="0" fontId="21" fillId="34" borderId="14" xfId="42" applyFont="1" applyFill="1" applyBorder="1" applyAlignment="1">
      <alignment horizontal="center" vertical="top" wrapText="1"/>
    </xf>
    <xf numFmtId="3" fontId="21" fillId="34" borderId="10" xfId="42" applyNumberFormat="1" applyFont="1" applyFill="1" applyBorder="1" applyAlignment="1">
      <alignment horizontal="center" vertical="top" wrapText="1"/>
    </xf>
    <xf numFmtId="0" fontId="21" fillId="34" borderId="10" xfId="42" applyFont="1" applyFill="1" applyBorder="1" applyAlignment="1">
      <alignment horizontal="center" vertical="top" wrapText="1"/>
    </xf>
    <xf numFmtId="2" fontId="21" fillId="34" borderId="17" xfId="42" applyNumberFormat="1" applyFont="1" applyFill="1" applyBorder="1" applyAlignment="1">
      <alignment horizontal="center" vertical="center" wrapText="1"/>
    </xf>
    <xf numFmtId="2" fontId="21" fillId="34" borderId="22" xfId="42" applyNumberFormat="1" applyFont="1" applyFill="1" applyBorder="1" applyAlignment="1">
      <alignment horizontal="center" vertical="center" wrapText="1"/>
    </xf>
    <xf numFmtId="0" fontId="22" fillId="34" borderId="22" xfId="42" applyFont="1" applyFill="1" applyBorder="1" applyAlignment="1">
      <alignment horizontal="center" vertical="center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9" xfId="42" applyFont="1" applyFill="1" applyBorder="1" applyAlignment="1">
      <alignment horizontal="center" vertical="center" wrapText="1"/>
    </xf>
    <xf numFmtId="0" fontId="21" fillId="34" borderId="27" xfId="42" applyFont="1" applyFill="1" applyBorder="1" applyAlignment="1">
      <alignment horizontal="center" vertical="center" wrapText="1"/>
    </xf>
    <xf numFmtId="0" fontId="21" fillId="34" borderId="28" xfId="42" applyFont="1" applyFill="1" applyBorder="1" applyAlignment="1">
      <alignment horizontal="center" vertical="center" wrapText="1"/>
    </xf>
    <xf numFmtId="1" fontId="21" fillId="34" borderId="16" xfId="42" applyNumberFormat="1" applyFont="1" applyFill="1" applyBorder="1" applyAlignment="1">
      <alignment horizontal="center" vertical="center" wrapText="1"/>
    </xf>
    <xf numFmtId="0" fontId="21" fillId="34" borderId="10" xfId="42" applyFont="1" applyFill="1" applyBorder="1" applyAlignment="1">
      <alignment horizontal="center" vertical="top" wrapText="1"/>
    </xf>
    <xf numFmtId="3" fontId="21" fillId="34" borderId="16" xfId="42" applyNumberFormat="1" applyFont="1" applyFill="1" applyBorder="1" applyAlignment="1">
      <alignment horizontal="center" vertical="top" wrapText="1"/>
    </xf>
    <xf numFmtId="0" fontId="21" fillId="34" borderId="16" xfId="42" applyFont="1" applyFill="1" applyBorder="1" applyAlignment="1">
      <alignment horizontal="center" vertical="top" wrapText="1"/>
    </xf>
    <xf numFmtId="2" fontId="21" fillId="34" borderId="19" xfId="42" applyNumberFormat="1" applyFont="1" applyFill="1" applyBorder="1" applyAlignment="1">
      <alignment horizontal="center" vertical="center" wrapText="1"/>
    </xf>
    <xf numFmtId="2" fontId="21" fillId="34" borderId="23" xfId="42" applyNumberFormat="1" applyFont="1" applyFill="1" applyBorder="1" applyAlignment="1">
      <alignment horizontal="center" vertical="center" wrapText="1"/>
    </xf>
    <xf numFmtId="0" fontId="22" fillId="34" borderId="23" xfId="42" applyFont="1" applyFill="1" applyBorder="1" applyAlignment="1">
      <alignment horizontal="center" vertical="center"/>
    </xf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3"/>
    <cellStyle name="Normal 3" xfId="44"/>
    <cellStyle name="Normal 4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1"/>
  <sheetViews>
    <sheetView tabSelected="1" workbookViewId="0">
      <selection activeCell="T9" sqref="T9"/>
    </sheetView>
  </sheetViews>
  <sheetFormatPr defaultRowHeight="14.25" x14ac:dyDescent="0.2"/>
  <cols>
    <col min="1" max="1" width="3.625" style="50" customWidth="1"/>
    <col min="2" max="2" width="3.625" customWidth="1"/>
    <col min="3" max="3" width="8.125" customWidth="1"/>
    <col min="4" max="4" width="8.75" customWidth="1"/>
    <col min="5" max="5" width="17.25" customWidth="1"/>
    <col min="6" max="6" width="4.625" customWidth="1"/>
    <col min="7" max="7" width="8.875" style="1" customWidth="1"/>
    <col min="8" max="8" width="12.5" customWidth="1"/>
    <col min="9" max="9" width="6.375" customWidth="1"/>
    <col min="10" max="10" width="5.5" style="1" customWidth="1"/>
    <col min="11" max="11" width="3.625" customWidth="1"/>
    <col min="12" max="12" width="4.375" customWidth="1"/>
    <col min="13" max="13" width="4" customWidth="1"/>
    <col min="14" max="14" width="7.25" style="2" customWidth="1"/>
    <col min="15" max="15" width="7" customWidth="1"/>
    <col min="16" max="16" width="8.875" customWidth="1"/>
    <col min="17" max="17" width="5.625" style="3" customWidth="1"/>
    <col min="18" max="18" width="7.375" style="3" customWidth="1"/>
    <col min="19" max="19" width="7.625" style="3" customWidth="1"/>
    <col min="20" max="20" width="23.75" customWidth="1"/>
  </cols>
  <sheetData>
    <row r="1" spans="1:23" s="5" customFormat="1" ht="18" customHeight="1" x14ac:dyDescent="0.5">
      <c r="A1" s="113" t="s">
        <v>14</v>
      </c>
      <c r="B1" s="114" t="s">
        <v>0</v>
      </c>
      <c r="C1" s="115"/>
      <c r="D1" s="116"/>
      <c r="E1" s="117" t="s">
        <v>1</v>
      </c>
      <c r="F1" s="113" t="s">
        <v>2</v>
      </c>
      <c r="G1" s="113" t="s">
        <v>13</v>
      </c>
      <c r="H1" s="113" t="s">
        <v>3</v>
      </c>
      <c r="I1" s="113" t="s">
        <v>4</v>
      </c>
      <c r="J1" s="113" t="s">
        <v>5</v>
      </c>
      <c r="K1" s="118" t="s">
        <v>15</v>
      </c>
      <c r="L1" s="119"/>
      <c r="M1" s="119"/>
      <c r="N1" s="119"/>
      <c r="O1" s="119"/>
      <c r="P1" s="120"/>
      <c r="Q1" s="121"/>
      <c r="R1" s="122" t="s">
        <v>236</v>
      </c>
      <c r="S1" s="122" t="s">
        <v>313</v>
      </c>
      <c r="T1" s="123" t="s">
        <v>6</v>
      </c>
      <c r="U1" s="4"/>
      <c r="V1" s="4"/>
      <c r="W1" s="4"/>
    </row>
    <row r="2" spans="1:23" s="5" customFormat="1" ht="46.5" customHeight="1" x14ac:dyDescent="0.5">
      <c r="A2" s="124"/>
      <c r="B2" s="125"/>
      <c r="C2" s="126"/>
      <c r="D2" s="127"/>
      <c r="E2" s="128"/>
      <c r="F2" s="124"/>
      <c r="G2" s="124"/>
      <c r="H2" s="124"/>
      <c r="I2" s="124"/>
      <c r="J2" s="124"/>
      <c r="K2" s="129" t="s">
        <v>7</v>
      </c>
      <c r="L2" s="130"/>
      <c r="M2" s="131"/>
      <c r="N2" s="132" t="s">
        <v>8</v>
      </c>
      <c r="O2" s="133" t="s">
        <v>9</v>
      </c>
      <c r="P2" s="133" t="s">
        <v>10</v>
      </c>
      <c r="Q2" s="134" t="s">
        <v>11</v>
      </c>
      <c r="R2" s="135"/>
      <c r="S2" s="135"/>
      <c r="T2" s="136"/>
      <c r="U2" s="4"/>
      <c r="V2" s="4"/>
      <c r="W2" s="4"/>
    </row>
    <row r="3" spans="1:23" s="5" customFormat="1" ht="21.75" customHeight="1" x14ac:dyDescent="0.5">
      <c r="A3" s="137"/>
      <c r="B3" s="138"/>
      <c r="C3" s="139"/>
      <c r="D3" s="140"/>
      <c r="E3" s="141"/>
      <c r="F3" s="137"/>
      <c r="G3" s="137"/>
      <c r="H3" s="137"/>
      <c r="I3" s="137"/>
      <c r="J3" s="137"/>
      <c r="K3" s="142" t="s">
        <v>16</v>
      </c>
      <c r="L3" s="142" t="s">
        <v>17</v>
      </c>
      <c r="M3" s="142" t="s">
        <v>18</v>
      </c>
      <c r="N3" s="143"/>
      <c r="O3" s="144"/>
      <c r="P3" s="144"/>
      <c r="Q3" s="145" t="s">
        <v>12</v>
      </c>
      <c r="R3" s="146"/>
      <c r="S3" s="146"/>
      <c r="T3" s="147"/>
      <c r="U3" s="4"/>
      <c r="V3" s="4"/>
      <c r="W3" s="4"/>
    </row>
    <row r="4" spans="1:23" s="18" customFormat="1" ht="21" x14ac:dyDescent="0.45">
      <c r="A4" s="89" t="s">
        <v>20</v>
      </c>
      <c r="B4" s="42" t="s">
        <v>100</v>
      </c>
      <c r="C4" s="8" t="s">
        <v>101</v>
      </c>
      <c r="D4" s="9" t="s">
        <v>102</v>
      </c>
      <c r="E4" s="10"/>
      <c r="F4" s="7" t="s">
        <v>158</v>
      </c>
      <c r="G4" s="11" t="s">
        <v>157</v>
      </c>
      <c r="H4" s="7" t="s">
        <v>185</v>
      </c>
      <c r="I4" s="7" t="s">
        <v>205</v>
      </c>
      <c r="J4" s="12">
        <v>11</v>
      </c>
      <c r="K4" s="7" t="s">
        <v>234</v>
      </c>
      <c r="L4" s="7" t="s">
        <v>20</v>
      </c>
      <c r="M4" s="7" t="s">
        <v>53</v>
      </c>
      <c r="N4" s="14">
        <f t="shared" ref="N4:N31" si="0">K4*400+L4*100+M4</f>
        <v>135</v>
      </c>
      <c r="O4" s="12">
        <v>330</v>
      </c>
      <c r="P4" s="14">
        <f t="shared" ref="P4:P31" si="1">N4*O4</f>
        <v>44550</v>
      </c>
      <c r="Q4" s="15">
        <f t="shared" ref="Q4:Q31" si="2">P4*0.01%</f>
        <v>4.4550000000000001</v>
      </c>
      <c r="R4" s="15">
        <f>Q4*90%</f>
        <v>4.0095000000000001</v>
      </c>
      <c r="S4" s="16">
        <f>Q4-R4</f>
        <v>0.44550000000000001</v>
      </c>
      <c r="T4" s="13"/>
      <c r="U4" s="17"/>
      <c r="V4" s="17"/>
      <c r="W4" s="17"/>
    </row>
    <row r="5" spans="1:23" s="18" customFormat="1" ht="21" x14ac:dyDescent="0.45">
      <c r="A5" s="90"/>
      <c r="B5" s="74"/>
      <c r="C5" s="8"/>
      <c r="D5" s="9"/>
      <c r="E5" s="10"/>
      <c r="F5" s="7"/>
      <c r="G5" s="11" t="s">
        <v>157</v>
      </c>
      <c r="H5" s="7" t="s">
        <v>197</v>
      </c>
      <c r="I5" s="7" t="s">
        <v>49</v>
      </c>
      <c r="J5" s="12">
        <v>11</v>
      </c>
      <c r="K5" s="7" t="s">
        <v>234</v>
      </c>
      <c r="L5" s="7" t="s">
        <v>234</v>
      </c>
      <c r="M5" s="7" t="s">
        <v>57</v>
      </c>
      <c r="N5" s="14">
        <f t="shared" ref="N5:N6" si="3">K5*400+L5*100+M5</f>
        <v>39</v>
      </c>
      <c r="O5" s="12">
        <v>330</v>
      </c>
      <c r="P5" s="14">
        <f t="shared" ref="P5:P6" si="4">N5*O5</f>
        <v>12870</v>
      </c>
      <c r="Q5" s="15">
        <f t="shared" ref="Q5:Q6" si="5">P5*0.01%</f>
        <v>1.2870000000000001</v>
      </c>
      <c r="R5" s="15">
        <f>Q5*90%</f>
        <v>1.1583000000000001</v>
      </c>
      <c r="S5" s="16">
        <f>Q5-R5</f>
        <v>0.12870000000000004</v>
      </c>
      <c r="T5" s="13"/>
      <c r="U5" s="17"/>
      <c r="V5" s="17"/>
      <c r="W5" s="17"/>
    </row>
    <row r="6" spans="1:23" s="18" customFormat="1" ht="21" x14ac:dyDescent="0.45">
      <c r="A6" s="90"/>
      <c r="B6" s="74"/>
      <c r="C6" s="8"/>
      <c r="D6" s="9"/>
      <c r="E6" s="10"/>
      <c r="F6" s="7"/>
      <c r="G6" s="11" t="s">
        <v>157</v>
      </c>
      <c r="H6" s="7" t="s">
        <v>197</v>
      </c>
      <c r="I6" s="7" t="s">
        <v>39</v>
      </c>
      <c r="J6" s="12">
        <v>11</v>
      </c>
      <c r="K6" s="7" t="s">
        <v>234</v>
      </c>
      <c r="L6" s="7" t="s">
        <v>21</v>
      </c>
      <c r="M6" s="7" t="s">
        <v>67</v>
      </c>
      <c r="N6" s="14">
        <f t="shared" si="3"/>
        <v>250</v>
      </c>
      <c r="O6" s="12">
        <v>330</v>
      </c>
      <c r="P6" s="14">
        <f t="shared" si="4"/>
        <v>82500</v>
      </c>
      <c r="Q6" s="15">
        <f t="shared" si="5"/>
        <v>8.25</v>
      </c>
      <c r="R6" s="15">
        <f>Q6*90%</f>
        <v>7.4249999999999998</v>
      </c>
      <c r="S6" s="16">
        <f>Q6-R6</f>
        <v>0.82500000000000018</v>
      </c>
      <c r="T6" s="13"/>
      <c r="U6" s="17"/>
      <c r="V6" s="17"/>
      <c r="W6" s="17"/>
    </row>
    <row r="7" spans="1:23" s="18" customFormat="1" ht="21" x14ac:dyDescent="0.45">
      <c r="A7" s="91"/>
      <c r="B7" s="74"/>
      <c r="C7" s="8"/>
      <c r="D7" s="9"/>
      <c r="E7" s="10"/>
      <c r="F7" s="7"/>
      <c r="G7" s="11"/>
      <c r="H7" s="7"/>
      <c r="I7" s="7"/>
      <c r="J7" s="12"/>
      <c r="K7" s="7"/>
      <c r="L7" s="7"/>
      <c r="M7" s="7"/>
      <c r="N7" s="14"/>
      <c r="O7" s="12"/>
      <c r="P7" s="14">
        <f>SUM(P4:P6)</f>
        <v>139920</v>
      </c>
      <c r="Q7" s="15">
        <f>SUM(Q4:Q6)</f>
        <v>13.992000000000001</v>
      </c>
      <c r="R7" s="15">
        <f>SUM(R4:R6)</f>
        <v>12.5928</v>
      </c>
      <c r="S7" s="16">
        <f>SUM(S4:S6)</f>
        <v>1.3992000000000002</v>
      </c>
      <c r="T7" s="13"/>
      <c r="U7" s="17"/>
      <c r="V7" s="17"/>
      <c r="W7" s="17"/>
    </row>
    <row r="8" spans="1:23" s="18" customFormat="1" ht="21" x14ac:dyDescent="0.45">
      <c r="A8" s="89" t="s">
        <v>21</v>
      </c>
      <c r="B8" s="42" t="s">
        <v>103</v>
      </c>
      <c r="C8" s="8" t="s">
        <v>271</v>
      </c>
      <c r="D8" s="9" t="s">
        <v>102</v>
      </c>
      <c r="E8" s="10">
        <v>3470300112867</v>
      </c>
      <c r="F8" s="6">
        <v>197</v>
      </c>
      <c r="G8" s="12" t="s">
        <v>261</v>
      </c>
      <c r="H8" s="12">
        <v>853</v>
      </c>
      <c r="I8" s="12">
        <v>11</v>
      </c>
      <c r="J8" s="12">
        <v>1</v>
      </c>
      <c r="K8" s="12">
        <v>5</v>
      </c>
      <c r="L8" s="12">
        <v>0</v>
      </c>
      <c r="M8" s="12">
        <v>73</v>
      </c>
      <c r="N8" s="14">
        <v>2073</v>
      </c>
      <c r="O8" s="12">
        <v>330</v>
      </c>
      <c r="P8" s="14">
        <f>N8*O8</f>
        <v>684090</v>
      </c>
      <c r="Q8" s="15">
        <f t="shared" si="2"/>
        <v>68.409000000000006</v>
      </c>
      <c r="R8" s="15">
        <f t="shared" ref="R8:R12" si="6">Q8*90%</f>
        <v>61.568100000000008</v>
      </c>
      <c r="S8" s="16">
        <f t="shared" ref="S8:S12" si="7">Q8-R8</f>
        <v>6.8408999999999978</v>
      </c>
      <c r="T8" s="13"/>
      <c r="U8" s="17"/>
      <c r="V8" s="17"/>
      <c r="W8" s="17"/>
    </row>
    <row r="9" spans="1:23" s="18" customFormat="1" ht="21" x14ac:dyDescent="0.45">
      <c r="A9" s="90"/>
      <c r="B9" s="42"/>
      <c r="C9" s="8"/>
      <c r="D9" s="9"/>
      <c r="E9" s="10"/>
      <c r="F9" s="6">
        <v>197</v>
      </c>
      <c r="G9" s="12" t="s">
        <v>261</v>
      </c>
      <c r="H9" s="12">
        <v>853</v>
      </c>
      <c r="I9" s="12">
        <v>12</v>
      </c>
      <c r="J9" s="12">
        <v>1</v>
      </c>
      <c r="K9" s="12">
        <v>1</v>
      </c>
      <c r="L9" s="12">
        <v>1</v>
      </c>
      <c r="M9" s="12">
        <v>66</v>
      </c>
      <c r="N9" s="14">
        <v>566</v>
      </c>
      <c r="O9" s="12">
        <v>330</v>
      </c>
      <c r="P9" s="14">
        <f>N9*O9</f>
        <v>186780</v>
      </c>
      <c r="Q9" s="15">
        <f t="shared" si="2"/>
        <v>18.678000000000001</v>
      </c>
      <c r="R9" s="15">
        <f t="shared" si="6"/>
        <v>16.810200000000002</v>
      </c>
      <c r="S9" s="16">
        <f t="shared" si="7"/>
        <v>1.867799999999999</v>
      </c>
      <c r="T9" s="13"/>
      <c r="U9" s="17"/>
      <c r="V9" s="17"/>
      <c r="W9" s="17"/>
    </row>
    <row r="10" spans="1:23" s="18" customFormat="1" ht="21" x14ac:dyDescent="0.45">
      <c r="A10" s="90"/>
      <c r="B10" s="42"/>
      <c r="C10" s="8"/>
      <c r="D10" s="9"/>
      <c r="E10" s="10"/>
      <c r="F10" s="6">
        <v>197</v>
      </c>
      <c r="G10" s="12" t="s">
        <v>261</v>
      </c>
      <c r="H10" s="12">
        <v>513</v>
      </c>
      <c r="I10" s="12">
        <v>8</v>
      </c>
      <c r="J10" s="12">
        <v>1</v>
      </c>
      <c r="K10" s="12">
        <v>6</v>
      </c>
      <c r="L10" s="12">
        <v>1</v>
      </c>
      <c r="M10" s="12">
        <v>55</v>
      </c>
      <c r="N10" s="14">
        <v>2555</v>
      </c>
      <c r="O10" s="12">
        <v>330</v>
      </c>
      <c r="P10" s="14">
        <f>N10*O10</f>
        <v>843150</v>
      </c>
      <c r="Q10" s="15">
        <f t="shared" si="2"/>
        <v>84.314999999999998</v>
      </c>
      <c r="R10" s="15">
        <f t="shared" si="6"/>
        <v>75.883499999999998</v>
      </c>
      <c r="S10" s="16">
        <f t="shared" si="7"/>
        <v>8.4314999999999998</v>
      </c>
      <c r="T10" s="13"/>
      <c r="U10" s="17"/>
      <c r="V10" s="17"/>
      <c r="W10" s="17"/>
    </row>
    <row r="11" spans="1:23" s="18" customFormat="1" ht="21" x14ac:dyDescent="0.45">
      <c r="A11" s="90"/>
      <c r="B11" s="42"/>
      <c r="C11" s="8"/>
      <c r="D11" s="9"/>
      <c r="E11" s="10"/>
      <c r="F11" s="6">
        <v>197</v>
      </c>
      <c r="G11" s="12" t="s">
        <v>261</v>
      </c>
      <c r="H11" s="12" t="s">
        <v>251</v>
      </c>
      <c r="I11" s="12">
        <v>8</v>
      </c>
      <c r="J11" s="12">
        <v>1</v>
      </c>
      <c r="K11" s="12">
        <v>0</v>
      </c>
      <c r="L11" s="12">
        <v>1</v>
      </c>
      <c r="M11" s="12">
        <v>82</v>
      </c>
      <c r="N11" s="14">
        <v>182</v>
      </c>
      <c r="O11" s="12">
        <v>330</v>
      </c>
      <c r="P11" s="14">
        <f>N11*O11</f>
        <v>60060</v>
      </c>
      <c r="Q11" s="15">
        <f t="shared" si="2"/>
        <v>6.0060000000000002</v>
      </c>
      <c r="R11" s="15">
        <f t="shared" si="6"/>
        <v>5.4054000000000002</v>
      </c>
      <c r="S11" s="16">
        <f t="shared" si="7"/>
        <v>0.60060000000000002</v>
      </c>
      <c r="T11" s="13"/>
      <c r="U11" s="17"/>
      <c r="V11" s="17"/>
      <c r="W11" s="17"/>
    </row>
    <row r="12" spans="1:23" s="18" customFormat="1" ht="21" x14ac:dyDescent="0.45">
      <c r="A12" s="91"/>
      <c r="B12" s="42"/>
      <c r="C12" s="8"/>
      <c r="D12" s="9"/>
      <c r="E12" s="10"/>
      <c r="F12" s="6"/>
      <c r="G12" s="12"/>
      <c r="H12" s="12"/>
      <c r="I12" s="12"/>
      <c r="J12" s="12"/>
      <c r="K12" s="12"/>
      <c r="L12" s="12"/>
      <c r="M12" s="12"/>
      <c r="N12" s="14"/>
      <c r="O12" s="12"/>
      <c r="P12" s="14">
        <f>SUM(P8:P11)</f>
        <v>1774080</v>
      </c>
      <c r="Q12" s="15">
        <f t="shared" si="2"/>
        <v>177.40800000000002</v>
      </c>
      <c r="R12" s="15">
        <f t="shared" si="6"/>
        <v>159.66720000000001</v>
      </c>
      <c r="S12" s="16">
        <f t="shared" si="7"/>
        <v>17.740800000000007</v>
      </c>
      <c r="T12" s="13"/>
      <c r="U12" s="17"/>
      <c r="V12" s="17"/>
      <c r="W12" s="17"/>
    </row>
    <row r="13" spans="1:23" s="18" customFormat="1" ht="22.5" thickBot="1" x14ac:dyDescent="0.5">
      <c r="A13" s="89" t="s">
        <v>22</v>
      </c>
      <c r="B13" s="42" t="s">
        <v>103</v>
      </c>
      <c r="C13" s="8" t="s">
        <v>293</v>
      </c>
      <c r="D13" s="9" t="s">
        <v>102</v>
      </c>
      <c r="E13" s="23" t="s">
        <v>294</v>
      </c>
      <c r="F13" s="7" t="s">
        <v>288</v>
      </c>
      <c r="G13" s="11" t="s">
        <v>157</v>
      </c>
      <c r="H13" s="40" t="s">
        <v>185</v>
      </c>
      <c r="I13" s="7" t="s">
        <v>206</v>
      </c>
      <c r="J13" s="12">
        <v>11</v>
      </c>
      <c r="K13" s="7" t="s">
        <v>234</v>
      </c>
      <c r="L13" s="7" t="s">
        <v>234</v>
      </c>
      <c r="M13" s="7" t="s">
        <v>85</v>
      </c>
      <c r="N13" s="14">
        <f t="shared" ref="N13" si="8">K13*400+L13*100+M13</f>
        <v>72</v>
      </c>
      <c r="O13" s="12">
        <v>330</v>
      </c>
      <c r="P13" s="14">
        <f t="shared" ref="P13" si="9">N13*O13</f>
        <v>23760</v>
      </c>
      <c r="Q13" s="15">
        <f t="shared" ref="Q13" si="10">P13*0.01%</f>
        <v>2.3760000000000003</v>
      </c>
      <c r="R13" s="15">
        <f t="shared" ref="R13" si="11">Q13*90%</f>
        <v>2.1384000000000003</v>
      </c>
      <c r="S13" s="16">
        <f t="shared" ref="S13" si="12">Q13-R13</f>
        <v>0.23760000000000003</v>
      </c>
      <c r="T13" s="13"/>
      <c r="U13" s="17"/>
      <c r="V13" s="17"/>
      <c r="W13" s="17"/>
    </row>
    <row r="14" spans="1:23" s="18" customFormat="1" ht="21" x14ac:dyDescent="0.45">
      <c r="A14" s="90"/>
      <c r="B14" s="42"/>
      <c r="C14" s="8"/>
      <c r="D14" s="9"/>
      <c r="E14" s="10"/>
      <c r="F14" s="7"/>
      <c r="G14" s="11" t="s">
        <v>157</v>
      </c>
      <c r="H14" s="7" t="s">
        <v>295</v>
      </c>
      <c r="I14" s="7" t="s">
        <v>24</v>
      </c>
      <c r="J14" s="12">
        <v>11</v>
      </c>
      <c r="K14" s="7" t="s">
        <v>23</v>
      </c>
      <c r="L14" s="7" t="s">
        <v>20</v>
      </c>
      <c r="M14" s="7" t="s">
        <v>83</v>
      </c>
      <c r="N14" s="14">
        <f t="shared" ref="N14" si="13">K14*400+L14*100+M14</f>
        <v>1769</v>
      </c>
      <c r="O14" s="12">
        <v>330</v>
      </c>
      <c r="P14" s="14">
        <f t="shared" ref="P14" si="14">N14*O14</f>
        <v>583770</v>
      </c>
      <c r="Q14" s="15">
        <f t="shared" ref="Q14:Q15" si="15">P14*0.01%</f>
        <v>58.377000000000002</v>
      </c>
      <c r="R14" s="15">
        <f t="shared" ref="R14:R15" si="16">Q14*90%</f>
        <v>52.539300000000004</v>
      </c>
      <c r="S14" s="16">
        <f t="shared" ref="S14:S15" si="17">Q14-R14</f>
        <v>5.8376999999999981</v>
      </c>
      <c r="T14" s="13"/>
      <c r="U14" s="17"/>
      <c r="V14" s="17"/>
      <c r="W14" s="17"/>
    </row>
    <row r="15" spans="1:23" s="18" customFormat="1" ht="21" x14ac:dyDescent="0.45">
      <c r="A15" s="91"/>
      <c r="B15" s="42"/>
      <c r="C15" s="8"/>
      <c r="D15" s="9"/>
      <c r="E15" s="10"/>
      <c r="F15" s="7"/>
      <c r="G15" s="11"/>
      <c r="H15" s="7"/>
      <c r="I15" s="7"/>
      <c r="J15" s="12"/>
      <c r="K15" s="7"/>
      <c r="L15" s="7"/>
      <c r="M15" s="7"/>
      <c r="N15" s="14"/>
      <c r="O15" s="12"/>
      <c r="P15" s="14">
        <f>SUM(P13:P14)</f>
        <v>607530</v>
      </c>
      <c r="Q15" s="15">
        <f t="shared" si="15"/>
        <v>60.753</v>
      </c>
      <c r="R15" s="15">
        <f t="shared" si="16"/>
        <v>54.677700000000002</v>
      </c>
      <c r="S15" s="16">
        <f t="shared" si="17"/>
        <v>6.0752999999999986</v>
      </c>
      <c r="T15" s="13"/>
      <c r="U15" s="17"/>
      <c r="V15" s="17"/>
      <c r="W15" s="17"/>
    </row>
    <row r="16" spans="1:23" s="18" customFormat="1" ht="21.75" x14ac:dyDescent="0.45">
      <c r="A16" s="89" t="s">
        <v>23</v>
      </c>
      <c r="B16" s="42" t="s">
        <v>105</v>
      </c>
      <c r="C16" s="8" t="s">
        <v>262</v>
      </c>
      <c r="D16" s="9" t="s">
        <v>263</v>
      </c>
      <c r="E16" s="19" t="s">
        <v>264</v>
      </c>
      <c r="F16" s="43" t="s">
        <v>265</v>
      </c>
      <c r="G16" s="11" t="s">
        <v>157</v>
      </c>
      <c r="H16" s="7" t="s">
        <v>197</v>
      </c>
      <c r="I16" s="7" t="s">
        <v>40</v>
      </c>
      <c r="J16" s="20">
        <v>6</v>
      </c>
      <c r="K16" s="7" t="s">
        <v>234</v>
      </c>
      <c r="L16" s="7" t="s">
        <v>21</v>
      </c>
      <c r="M16" s="7" t="s">
        <v>42</v>
      </c>
      <c r="N16" s="14">
        <f t="shared" si="0"/>
        <v>223</v>
      </c>
      <c r="O16" s="12">
        <v>330</v>
      </c>
      <c r="P16" s="14">
        <f t="shared" si="1"/>
        <v>73590</v>
      </c>
      <c r="Q16" s="15">
        <f t="shared" si="2"/>
        <v>7.359</v>
      </c>
      <c r="R16" s="15">
        <f t="shared" ref="R16:R88" si="18">Q16*90%</f>
        <v>6.6231</v>
      </c>
      <c r="S16" s="16">
        <f t="shared" ref="S16:S88" si="19">Q16-R16</f>
        <v>0.7359</v>
      </c>
      <c r="T16" s="13"/>
      <c r="U16" s="17"/>
      <c r="V16" s="17"/>
      <c r="W16" s="17"/>
    </row>
    <row r="17" spans="1:23" s="18" customFormat="1" ht="21.75" x14ac:dyDescent="0.45">
      <c r="A17" s="90"/>
      <c r="B17" s="42"/>
      <c r="C17" s="8"/>
      <c r="D17" s="9"/>
      <c r="E17" s="19"/>
      <c r="F17" s="43"/>
      <c r="G17" s="11"/>
      <c r="H17" s="7" t="s">
        <v>197</v>
      </c>
      <c r="I17" s="7" t="s">
        <v>41</v>
      </c>
      <c r="J17" s="20">
        <v>6</v>
      </c>
      <c r="K17" s="7" t="s">
        <v>234</v>
      </c>
      <c r="L17" s="7" t="s">
        <v>21</v>
      </c>
      <c r="M17" s="7" t="s">
        <v>40</v>
      </c>
      <c r="N17" s="14">
        <f t="shared" si="0"/>
        <v>221</v>
      </c>
      <c r="O17" s="12">
        <v>330</v>
      </c>
      <c r="P17" s="14">
        <f t="shared" si="1"/>
        <v>72930</v>
      </c>
      <c r="Q17" s="15">
        <f t="shared" si="2"/>
        <v>7.2930000000000001</v>
      </c>
      <c r="R17" s="15">
        <f t="shared" si="18"/>
        <v>6.5636999999999999</v>
      </c>
      <c r="S17" s="16">
        <f t="shared" si="19"/>
        <v>0.72930000000000028</v>
      </c>
      <c r="T17" s="13"/>
      <c r="U17" s="17"/>
      <c r="V17" s="17"/>
      <c r="W17" s="17"/>
    </row>
    <row r="18" spans="1:23" s="18" customFormat="1" ht="21.75" x14ac:dyDescent="0.45">
      <c r="A18" s="91"/>
      <c r="B18" s="42"/>
      <c r="C18" s="8"/>
      <c r="D18" s="9"/>
      <c r="E18" s="19"/>
      <c r="F18" s="43"/>
      <c r="G18" s="11"/>
      <c r="H18" s="7"/>
      <c r="I18" s="7"/>
      <c r="J18" s="20"/>
      <c r="K18" s="7"/>
      <c r="L18" s="7"/>
      <c r="M18" s="7"/>
      <c r="N18" s="14"/>
      <c r="O18" s="12"/>
      <c r="P18" s="14">
        <f>SUM(P16:P17)</f>
        <v>146520</v>
      </c>
      <c r="Q18" s="15">
        <f t="shared" si="2"/>
        <v>14.652000000000001</v>
      </c>
      <c r="R18" s="15">
        <f t="shared" si="18"/>
        <v>13.186800000000002</v>
      </c>
      <c r="S18" s="16">
        <f t="shared" si="19"/>
        <v>1.4651999999999994</v>
      </c>
      <c r="T18" s="13"/>
      <c r="U18" s="17"/>
      <c r="V18" s="17"/>
      <c r="W18" s="17"/>
    </row>
    <row r="19" spans="1:23" s="18" customFormat="1" ht="21" x14ac:dyDescent="0.45">
      <c r="A19" s="89" t="s">
        <v>24</v>
      </c>
      <c r="B19" s="42" t="s">
        <v>103</v>
      </c>
      <c r="C19" s="8" t="s">
        <v>106</v>
      </c>
      <c r="D19" s="9" t="s">
        <v>102</v>
      </c>
      <c r="E19" s="10"/>
      <c r="F19" s="7" t="s">
        <v>158</v>
      </c>
      <c r="G19" s="11" t="s">
        <v>157</v>
      </c>
      <c r="H19" s="7" t="s">
        <v>186</v>
      </c>
      <c r="I19" s="7" t="s">
        <v>207</v>
      </c>
      <c r="J19" s="12">
        <v>11</v>
      </c>
      <c r="K19" s="7" t="s">
        <v>234</v>
      </c>
      <c r="L19" s="7" t="s">
        <v>234</v>
      </c>
      <c r="M19" s="7" t="s">
        <v>61</v>
      </c>
      <c r="N19" s="14">
        <f t="shared" si="0"/>
        <v>43</v>
      </c>
      <c r="O19" s="12">
        <v>330</v>
      </c>
      <c r="P19" s="14">
        <f t="shared" si="1"/>
        <v>14190</v>
      </c>
      <c r="Q19" s="15">
        <f t="shared" si="2"/>
        <v>1.419</v>
      </c>
      <c r="R19" s="15">
        <f t="shared" si="18"/>
        <v>1.2771000000000001</v>
      </c>
      <c r="S19" s="16">
        <f t="shared" si="19"/>
        <v>0.14189999999999992</v>
      </c>
      <c r="T19" s="13"/>
      <c r="U19" s="17"/>
      <c r="V19" s="17"/>
      <c r="W19" s="17"/>
    </row>
    <row r="20" spans="1:23" s="18" customFormat="1" ht="21" x14ac:dyDescent="0.45">
      <c r="A20" s="90"/>
      <c r="B20" s="42"/>
      <c r="C20" s="8"/>
      <c r="D20" s="9"/>
      <c r="E20" s="10"/>
      <c r="F20" s="7"/>
      <c r="G20" s="11" t="s">
        <v>157</v>
      </c>
      <c r="H20" s="7" t="s">
        <v>187</v>
      </c>
      <c r="I20" s="7" t="s">
        <v>42</v>
      </c>
      <c r="J20" s="12">
        <v>11</v>
      </c>
      <c r="K20" s="7" t="s">
        <v>21</v>
      </c>
      <c r="L20" s="7" t="s">
        <v>21</v>
      </c>
      <c r="M20" s="7" t="s">
        <v>67</v>
      </c>
      <c r="N20" s="14">
        <f t="shared" si="0"/>
        <v>1050</v>
      </c>
      <c r="O20" s="12">
        <v>330</v>
      </c>
      <c r="P20" s="14">
        <f t="shared" si="1"/>
        <v>346500</v>
      </c>
      <c r="Q20" s="15">
        <f t="shared" si="2"/>
        <v>34.65</v>
      </c>
      <c r="R20" s="15">
        <f t="shared" si="18"/>
        <v>31.184999999999999</v>
      </c>
      <c r="S20" s="16">
        <f t="shared" si="19"/>
        <v>3.4649999999999999</v>
      </c>
      <c r="T20" s="13"/>
      <c r="U20" s="17"/>
      <c r="V20" s="17"/>
      <c r="W20" s="17"/>
    </row>
    <row r="21" spans="1:23" s="18" customFormat="1" ht="21" x14ac:dyDescent="0.45">
      <c r="A21" s="90"/>
      <c r="B21" s="42"/>
      <c r="C21" s="8"/>
      <c r="D21" s="9"/>
      <c r="E21" s="10"/>
      <c r="F21" s="7"/>
      <c r="G21" s="11" t="s">
        <v>157</v>
      </c>
      <c r="H21" s="7" t="s">
        <v>188</v>
      </c>
      <c r="I21" s="7" t="s">
        <v>21</v>
      </c>
      <c r="J21" s="12">
        <v>11</v>
      </c>
      <c r="K21" s="7" t="s">
        <v>21</v>
      </c>
      <c r="L21" s="7" t="s">
        <v>234</v>
      </c>
      <c r="M21" s="7" t="s">
        <v>71</v>
      </c>
      <c r="N21" s="14">
        <f t="shared" si="0"/>
        <v>854</v>
      </c>
      <c r="O21" s="12">
        <v>330</v>
      </c>
      <c r="P21" s="14">
        <f t="shared" si="1"/>
        <v>281820</v>
      </c>
      <c r="Q21" s="15">
        <f t="shared" si="2"/>
        <v>28.182000000000002</v>
      </c>
      <c r="R21" s="15">
        <f t="shared" si="18"/>
        <v>25.363800000000001</v>
      </c>
      <c r="S21" s="16">
        <f t="shared" si="19"/>
        <v>2.8182000000000009</v>
      </c>
      <c r="T21" s="13"/>
      <c r="U21" s="17"/>
      <c r="V21" s="17"/>
      <c r="W21" s="17"/>
    </row>
    <row r="22" spans="1:23" s="18" customFormat="1" ht="21" x14ac:dyDescent="0.45">
      <c r="A22" s="91"/>
      <c r="B22" s="42"/>
      <c r="C22" s="8"/>
      <c r="D22" s="9"/>
      <c r="E22" s="10"/>
      <c r="F22" s="7"/>
      <c r="G22" s="11"/>
      <c r="H22" s="7"/>
      <c r="I22" s="7"/>
      <c r="J22" s="12"/>
      <c r="K22" s="7"/>
      <c r="L22" s="7"/>
      <c r="M22" s="7"/>
      <c r="N22" s="14"/>
      <c r="O22" s="12"/>
      <c r="P22" s="14">
        <f>SUM(P19:P21)</f>
        <v>642510</v>
      </c>
      <c r="Q22" s="15">
        <f t="shared" si="2"/>
        <v>64.251000000000005</v>
      </c>
      <c r="R22" s="15">
        <f t="shared" si="18"/>
        <v>57.825900000000004</v>
      </c>
      <c r="S22" s="16">
        <f t="shared" si="19"/>
        <v>6.4251000000000005</v>
      </c>
      <c r="T22" s="13"/>
      <c r="U22" s="17"/>
      <c r="V22" s="17"/>
      <c r="W22" s="17"/>
    </row>
    <row r="23" spans="1:23" s="18" customFormat="1" ht="21" x14ac:dyDescent="0.45">
      <c r="A23" s="47" t="s">
        <v>25</v>
      </c>
      <c r="B23" s="42" t="s">
        <v>103</v>
      </c>
      <c r="C23" s="8" t="s">
        <v>281</v>
      </c>
      <c r="D23" s="9" t="s">
        <v>102</v>
      </c>
      <c r="E23" s="10">
        <v>3470300095415</v>
      </c>
      <c r="F23" s="6" t="s">
        <v>98</v>
      </c>
      <c r="G23" s="12" t="s">
        <v>261</v>
      </c>
      <c r="H23" s="12">
        <v>646</v>
      </c>
      <c r="I23" s="12">
        <v>2</v>
      </c>
      <c r="J23" s="12">
        <v>11</v>
      </c>
      <c r="K23" s="12">
        <v>19</v>
      </c>
      <c r="L23" s="12">
        <v>2</v>
      </c>
      <c r="M23" s="12">
        <v>12</v>
      </c>
      <c r="N23" s="14">
        <f>K23*400+L23*100+M23</f>
        <v>7812</v>
      </c>
      <c r="O23" s="12">
        <v>330</v>
      </c>
      <c r="P23" s="14">
        <f>N23*O23</f>
        <v>2577960</v>
      </c>
      <c r="Q23" s="15">
        <f t="shared" si="2"/>
        <v>257.79599999999999</v>
      </c>
      <c r="R23" s="15">
        <f t="shared" si="18"/>
        <v>232.0164</v>
      </c>
      <c r="S23" s="16">
        <f t="shared" si="19"/>
        <v>25.779599999999988</v>
      </c>
      <c r="T23" s="13"/>
      <c r="U23" s="17"/>
      <c r="V23" s="17"/>
      <c r="W23" s="17"/>
    </row>
    <row r="24" spans="1:23" s="18" customFormat="1" ht="21" x14ac:dyDescent="0.45">
      <c r="A24" s="47" t="s">
        <v>26</v>
      </c>
      <c r="B24" s="42" t="s">
        <v>103</v>
      </c>
      <c r="C24" s="8" t="s">
        <v>283</v>
      </c>
      <c r="D24" s="9" t="s">
        <v>102</v>
      </c>
      <c r="E24" s="10">
        <v>3470300095385</v>
      </c>
      <c r="F24" s="6" t="s">
        <v>282</v>
      </c>
      <c r="G24" s="12" t="s">
        <v>261</v>
      </c>
      <c r="H24" s="12">
        <v>671</v>
      </c>
      <c r="I24" s="12">
        <v>1</v>
      </c>
      <c r="J24" s="12">
        <v>1</v>
      </c>
      <c r="K24" s="12">
        <v>4</v>
      </c>
      <c r="L24" s="12">
        <v>1</v>
      </c>
      <c r="M24" s="12">
        <v>90</v>
      </c>
      <c r="N24" s="14">
        <f>K24*400+L24*100+M24</f>
        <v>1790</v>
      </c>
      <c r="O24" s="12">
        <v>330</v>
      </c>
      <c r="P24" s="14">
        <f>N24*O24</f>
        <v>590700</v>
      </c>
      <c r="Q24" s="15">
        <f t="shared" si="2"/>
        <v>59.07</v>
      </c>
      <c r="R24" s="15">
        <f t="shared" si="18"/>
        <v>53.163000000000004</v>
      </c>
      <c r="S24" s="16">
        <f t="shared" si="19"/>
        <v>5.9069999999999965</v>
      </c>
      <c r="T24" s="13"/>
      <c r="U24" s="17"/>
      <c r="V24" s="17"/>
      <c r="W24" s="17"/>
    </row>
    <row r="25" spans="1:23" s="18" customFormat="1" ht="24.95" customHeight="1" x14ac:dyDescent="0.45">
      <c r="A25" s="89" t="s">
        <v>27</v>
      </c>
      <c r="B25" s="42" t="s">
        <v>103</v>
      </c>
      <c r="C25" s="8" t="s">
        <v>107</v>
      </c>
      <c r="D25" s="9" t="s">
        <v>108</v>
      </c>
      <c r="E25" s="10">
        <v>3470300113863</v>
      </c>
      <c r="F25" s="6" t="s">
        <v>159</v>
      </c>
      <c r="G25" s="12" t="s">
        <v>261</v>
      </c>
      <c r="H25" s="12" t="s">
        <v>251</v>
      </c>
      <c r="I25" s="12">
        <v>366</v>
      </c>
      <c r="J25" s="12">
        <v>11</v>
      </c>
      <c r="K25" s="12">
        <v>0</v>
      </c>
      <c r="L25" s="12">
        <v>2</v>
      </c>
      <c r="M25" s="12">
        <v>10</v>
      </c>
      <c r="N25" s="14">
        <f>K25*400+L25*100+M25</f>
        <v>210</v>
      </c>
      <c r="O25" s="12">
        <v>330</v>
      </c>
      <c r="P25" s="14">
        <f>N25*O25</f>
        <v>69300</v>
      </c>
      <c r="Q25" s="15">
        <f t="shared" si="2"/>
        <v>6.9300000000000006</v>
      </c>
      <c r="R25" s="15">
        <f t="shared" si="18"/>
        <v>6.237000000000001</v>
      </c>
      <c r="S25" s="16">
        <f t="shared" si="19"/>
        <v>0.69299999999999962</v>
      </c>
      <c r="T25" s="13"/>
      <c r="U25" s="17"/>
      <c r="V25" s="17"/>
      <c r="W25" s="17"/>
    </row>
    <row r="26" spans="1:23" s="18" customFormat="1" ht="21" x14ac:dyDescent="0.45">
      <c r="A26" s="90"/>
      <c r="B26" s="42"/>
      <c r="C26" s="8"/>
      <c r="D26" s="9"/>
      <c r="E26" s="10"/>
      <c r="F26" s="6" t="s">
        <v>159</v>
      </c>
      <c r="G26" s="12" t="s">
        <v>261</v>
      </c>
      <c r="H26" s="12">
        <v>914</v>
      </c>
      <c r="I26" s="12">
        <v>4</v>
      </c>
      <c r="J26" s="12">
        <v>1</v>
      </c>
      <c r="K26" s="12">
        <v>8</v>
      </c>
      <c r="L26" s="12">
        <v>2</v>
      </c>
      <c r="M26" s="12">
        <v>64</v>
      </c>
      <c r="N26" s="14">
        <f>K26*400+L26*100+M26</f>
        <v>3464</v>
      </c>
      <c r="O26" s="12">
        <v>330</v>
      </c>
      <c r="P26" s="14">
        <f>N26*O26</f>
        <v>1143120</v>
      </c>
      <c r="Q26" s="15">
        <f t="shared" si="2"/>
        <v>114.31200000000001</v>
      </c>
      <c r="R26" s="15">
        <f t="shared" si="18"/>
        <v>102.88080000000001</v>
      </c>
      <c r="S26" s="16">
        <f t="shared" si="19"/>
        <v>11.431200000000004</v>
      </c>
      <c r="T26" s="13"/>
      <c r="U26" s="17"/>
      <c r="V26" s="17"/>
      <c r="W26" s="17"/>
    </row>
    <row r="27" spans="1:23" s="18" customFormat="1" ht="21" x14ac:dyDescent="0.45">
      <c r="A27" s="91"/>
      <c r="B27" s="42"/>
      <c r="C27" s="8"/>
      <c r="D27" s="9"/>
      <c r="E27" s="10"/>
      <c r="F27" s="6"/>
      <c r="G27" s="12"/>
      <c r="H27" s="12"/>
      <c r="I27" s="12"/>
      <c r="J27" s="12"/>
      <c r="K27" s="12"/>
      <c r="L27" s="12"/>
      <c r="M27" s="12"/>
      <c r="N27" s="14"/>
      <c r="O27" s="12"/>
      <c r="P27" s="14">
        <f>SUM(P25:P26)</f>
        <v>1212420</v>
      </c>
      <c r="Q27" s="15">
        <f t="shared" si="2"/>
        <v>121.242</v>
      </c>
      <c r="R27" s="15">
        <f t="shared" si="18"/>
        <v>109.1178</v>
      </c>
      <c r="S27" s="16">
        <f t="shared" si="19"/>
        <v>12.124200000000002</v>
      </c>
      <c r="T27" s="13"/>
      <c r="U27" s="17"/>
      <c r="V27" s="17"/>
      <c r="W27" s="17"/>
    </row>
    <row r="28" spans="1:23" s="18" customFormat="1" ht="21" x14ac:dyDescent="0.45">
      <c r="A28" s="89" t="s">
        <v>28</v>
      </c>
      <c r="B28" s="42" t="s">
        <v>100</v>
      </c>
      <c r="C28" s="8" t="s">
        <v>109</v>
      </c>
      <c r="D28" s="9" t="s">
        <v>110</v>
      </c>
      <c r="E28" s="10"/>
      <c r="F28" s="7" t="s">
        <v>92</v>
      </c>
      <c r="G28" s="11" t="s">
        <v>157</v>
      </c>
      <c r="H28" s="7" t="s">
        <v>189</v>
      </c>
      <c r="I28" s="7" t="s">
        <v>21</v>
      </c>
      <c r="J28" s="12">
        <v>11</v>
      </c>
      <c r="K28" s="7" t="s">
        <v>24</v>
      </c>
      <c r="L28" s="7" t="s">
        <v>234</v>
      </c>
      <c r="M28" s="7" t="s">
        <v>22</v>
      </c>
      <c r="N28" s="14">
        <f t="shared" si="0"/>
        <v>2003</v>
      </c>
      <c r="O28" s="12">
        <v>330</v>
      </c>
      <c r="P28" s="14">
        <f t="shared" si="1"/>
        <v>660990</v>
      </c>
      <c r="Q28" s="15">
        <f t="shared" si="2"/>
        <v>66.099000000000004</v>
      </c>
      <c r="R28" s="15">
        <f t="shared" si="18"/>
        <v>59.489100000000008</v>
      </c>
      <c r="S28" s="16">
        <f t="shared" si="19"/>
        <v>6.6098999999999961</v>
      </c>
      <c r="T28" s="13"/>
      <c r="U28" s="17"/>
      <c r="V28" s="17"/>
      <c r="W28" s="17"/>
    </row>
    <row r="29" spans="1:23" s="18" customFormat="1" ht="21" x14ac:dyDescent="0.45">
      <c r="A29" s="90"/>
      <c r="B29" s="42"/>
      <c r="C29" s="8"/>
      <c r="D29" s="9"/>
      <c r="E29" s="10"/>
      <c r="F29" s="7"/>
      <c r="G29" s="11" t="s">
        <v>157</v>
      </c>
      <c r="H29" s="7" t="s">
        <v>190</v>
      </c>
      <c r="I29" s="7" t="s">
        <v>46</v>
      </c>
      <c r="J29" s="12">
        <v>11</v>
      </c>
      <c r="K29" s="7" t="s">
        <v>20</v>
      </c>
      <c r="L29" s="7" t="s">
        <v>234</v>
      </c>
      <c r="M29" s="7" t="s">
        <v>93</v>
      </c>
      <c r="N29" s="14">
        <f t="shared" si="0"/>
        <v>485</v>
      </c>
      <c r="O29" s="12">
        <v>330</v>
      </c>
      <c r="P29" s="14">
        <f t="shared" si="1"/>
        <v>160050</v>
      </c>
      <c r="Q29" s="15">
        <f t="shared" si="2"/>
        <v>16.004999999999999</v>
      </c>
      <c r="R29" s="15">
        <f t="shared" si="18"/>
        <v>14.404499999999999</v>
      </c>
      <c r="S29" s="16">
        <f t="shared" si="19"/>
        <v>1.6005000000000003</v>
      </c>
      <c r="T29" s="13"/>
      <c r="U29" s="17"/>
      <c r="V29" s="17"/>
      <c r="W29" s="17"/>
    </row>
    <row r="30" spans="1:23" s="18" customFormat="1" ht="21" x14ac:dyDescent="0.45">
      <c r="A30" s="91"/>
      <c r="B30" s="42"/>
      <c r="C30" s="8"/>
      <c r="D30" s="9"/>
      <c r="E30" s="10"/>
      <c r="F30" s="7"/>
      <c r="G30" s="11"/>
      <c r="H30" s="7"/>
      <c r="I30" s="7"/>
      <c r="J30" s="12"/>
      <c r="K30" s="7"/>
      <c r="L30" s="7"/>
      <c r="M30" s="7"/>
      <c r="N30" s="14"/>
      <c r="O30" s="12"/>
      <c r="P30" s="14">
        <f>SUM(P28:P29)</f>
        <v>821040</v>
      </c>
      <c r="Q30" s="15">
        <f t="shared" si="2"/>
        <v>82.103999999999999</v>
      </c>
      <c r="R30" s="15">
        <f t="shared" si="18"/>
        <v>73.893600000000006</v>
      </c>
      <c r="S30" s="16">
        <f t="shared" si="19"/>
        <v>8.2103999999999928</v>
      </c>
      <c r="T30" s="13"/>
      <c r="U30" s="17"/>
      <c r="V30" s="17"/>
      <c r="W30" s="17"/>
    </row>
    <row r="31" spans="1:23" s="18" customFormat="1" ht="21" x14ac:dyDescent="0.45">
      <c r="A31" s="47" t="s">
        <v>29</v>
      </c>
      <c r="B31" s="42" t="s">
        <v>103</v>
      </c>
      <c r="C31" s="8" t="s">
        <v>111</v>
      </c>
      <c r="D31" s="9" t="s">
        <v>112</v>
      </c>
      <c r="E31" s="10"/>
      <c r="F31" s="7" t="s">
        <v>95</v>
      </c>
      <c r="G31" s="11" t="s">
        <v>157</v>
      </c>
      <c r="H31" s="7" t="s">
        <v>191</v>
      </c>
      <c r="I31" s="7" t="s">
        <v>208</v>
      </c>
      <c r="J31" s="12">
        <v>11</v>
      </c>
      <c r="K31" s="7" t="s">
        <v>234</v>
      </c>
      <c r="L31" s="7" t="s">
        <v>22</v>
      </c>
      <c r="M31" s="7" t="s">
        <v>38</v>
      </c>
      <c r="N31" s="14">
        <f t="shared" si="0"/>
        <v>319</v>
      </c>
      <c r="O31" s="12">
        <v>330</v>
      </c>
      <c r="P31" s="14">
        <f t="shared" si="1"/>
        <v>105270</v>
      </c>
      <c r="Q31" s="15">
        <f t="shared" si="2"/>
        <v>10.527000000000001</v>
      </c>
      <c r="R31" s="15">
        <f t="shared" si="18"/>
        <v>9.4743000000000013</v>
      </c>
      <c r="S31" s="16">
        <f t="shared" si="19"/>
        <v>1.0526999999999997</v>
      </c>
      <c r="T31" s="13"/>
      <c r="U31" s="17"/>
      <c r="V31" s="17"/>
      <c r="W31" s="17"/>
    </row>
    <row r="32" spans="1:23" s="18" customFormat="1" ht="21" x14ac:dyDescent="0.45">
      <c r="A32" s="47" t="s">
        <v>30</v>
      </c>
      <c r="B32" s="42" t="s">
        <v>100</v>
      </c>
      <c r="C32" s="8" t="s">
        <v>113</v>
      </c>
      <c r="D32" s="9" t="s">
        <v>108</v>
      </c>
      <c r="E32" s="10"/>
      <c r="F32" s="7" t="s">
        <v>161</v>
      </c>
      <c r="G32" s="11" t="s">
        <v>157</v>
      </c>
      <c r="H32" s="7" t="s">
        <v>193</v>
      </c>
      <c r="I32" s="7" t="s">
        <v>41</v>
      </c>
      <c r="J32" s="12">
        <v>11</v>
      </c>
      <c r="K32" s="7" t="s">
        <v>24</v>
      </c>
      <c r="L32" s="7" t="s">
        <v>234</v>
      </c>
      <c r="M32" s="7" t="s">
        <v>23</v>
      </c>
      <c r="N32" s="14">
        <f t="shared" ref="N32:N113" si="20">K32*400+L32*100+M32</f>
        <v>2004</v>
      </c>
      <c r="O32" s="12">
        <v>330</v>
      </c>
      <c r="P32" s="14">
        <f t="shared" ref="P32:P113" si="21">N32*O32</f>
        <v>661320</v>
      </c>
      <c r="Q32" s="15">
        <f t="shared" ref="Q32:Q113" si="22">P32*0.01%</f>
        <v>66.132000000000005</v>
      </c>
      <c r="R32" s="15">
        <f t="shared" si="18"/>
        <v>59.518800000000006</v>
      </c>
      <c r="S32" s="16">
        <f t="shared" si="19"/>
        <v>6.6131999999999991</v>
      </c>
      <c r="T32" s="13"/>
      <c r="U32" s="17"/>
      <c r="V32" s="17"/>
      <c r="W32" s="17"/>
    </row>
    <row r="33" spans="1:23" s="18" customFormat="1" ht="21" x14ac:dyDescent="0.45">
      <c r="A33" s="89" t="s">
        <v>31</v>
      </c>
      <c r="B33" s="42" t="s">
        <v>100</v>
      </c>
      <c r="C33" s="8" t="s">
        <v>114</v>
      </c>
      <c r="D33" s="9" t="s">
        <v>104</v>
      </c>
      <c r="E33" s="10"/>
      <c r="F33" s="7" t="s">
        <v>49</v>
      </c>
      <c r="G33" s="11" t="s">
        <v>157</v>
      </c>
      <c r="H33" s="7" t="s">
        <v>194</v>
      </c>
      <c r="I33" s="7" t="s">
        <v>30</v>
      </c>
      <c r="J33" s="12">
        <v>11</v>
      </c>
      <c r="K33" s="7" t="s">
        <v>29</v>
      </c>
      <c r="L33" s="7" t="s">
        <v>22</v>
      </c>
      <c r="M33" s="7" t="s">
        <v>92</v>
      </c>
      <c r="N33" s="14">
        <f t="shared" si="20"/>
        <v>4384</v>
      </c>
      <c r="O33" s="12">
        <v>330</v>
      </c>
      <c r="P33" s="14">
        <f t="shared" si="21"/>
        <v>1446720</v>
      </c>
      <c r="Q33" s="15">
        <f t="shared" si="22"/>
        <v>144.672</v>
      </c>
      <c r="R33" s="15">
        <f t="shared" si="18"/>
        <v>130.20480000000001</v>
      </c>
      <c r="S33" s="16">
        <f t="shared" si="19"/>
        <v>14.467199999999991</v>
      </c>
      <c r="T33" s="13"/>
      <c r="U33" s="17"/>
      <c r="V33" s="17"/>
      <c r="W33" s="17"/>
    </row>
    <row r="34" spans="1:23" s="18" customFormat="1" ht="21" x14ac:dyDescent="0.45">
      <c r="A34" s="90"/>
      <c r="B34" s="42"/>
      <c r="C34" s="8"/>
      <c r="D34" s="9"/>
      <c r="E34" s="10"/>
      <c r="F34" s="7"/>
      <c r="G34" s="11" t="s">
        <v>157</v>
      </c>
      <c r="H34" s="7" t="s">
        <v>185</v>
      </c>
      <c r="I34" s="7" t="s">
        <v>209</v>
      </c>
      <c r="J34" s="12">
        <v>11</v>
      </c>
      <c r="K34" s="7" t="s">
        <v>234</v>
      </c>
      <c r="L34" s="7" t="s">
        <v>20</v>
      </c>
      <c r="M34" s="7" t="s">
        <v>41</v>
      </c>
      <c r="N34" s="14">
        <f t="shared" si="20"/>
        <v>122</v>
      </c>
      <c r="O34" s="12">
        <v>330</v>
      </c>
      <c r="P34" s="14">
        <f t="shared" si="21"/>
        <v>40260</v>
      </c>
      <c r="Q34" s="15">
        <f t="shared" si="22"/>
        <v>4.0259999999999998</v>
      </c>
      <c r="R34" s="15">
        <f t="shared" si="18"/>
        <v>3.6233999999999997</v>
      </c>
      <c r="S34" s="16">
        <f t="shared" si="19"/>
        <v>0.40260000000000007</v>
      </c>
      <c r="T34" s="13"/>
      <c r="U34" s="17"/>
      <c r="V34" s="17"/>
      <c r="W34" s="17"/>
    </row>
    <row r="35" spans="1:23" s="18" customFormat="1" ht="21" x14ac:dyDescent="0.45">
      <c r="A35" s="90"/>
      <c r="B35" s="42"/>
      <c r="C35" s="8"/>
      <c r="D35" s="9"/>
      <c r="E35" s="10"/>
      <c r="F35" s="7"/>
      <c r="G35" s="11" t="s">
        <v>157</v>
      </c>
      <c r="H35" s="7" t="s">
        <v>186</v>
      </c>
      <c r="I35" s="7" t="s">
        <v>210</v>
      </c>
      <c r="J35" s="12">
        <v>11</v>
      </c>
      <c r="K35" s="7" t="s">
        <v>234</v>
      </c>
      <c r="L35" s="7" t="s">
        <v>20</v>
      </c>
      <c r="M35" s="7" t="s">
        <v>91</v>
      </c>
      <c r="N35" s="14">
        <f t="shared" si="20"/>
        <v>182</v>
      </c>
      <c r="O35" s="12">
        <v>330</v>
      </c>
      <c r="P35" s="14">
        <f t="shared" si="21"/>
        <v>60060</v>
      </c>
      <c r="Q35" s="15">
        <f t="shared" si="22"/>
        <v>6.0060000000000002</v>
      </c>
      <c r="R35" s="15">
        <f t="shared" si="18"/>
        <v>5.4054000000000002</v>
      </c>
      <c r="S35" s="16">
        <f t="shared" si="19"/>
        <v>0.60060000000000002</v>
      </c>
      <c r="T35" s="13"/>
      <c r="U35" s="17"/>
      <c r="V35" s="17"/>
      <c r="W35" s="17"/>
    </row>
    <row r="36" spans="1:23" s="18" customFormat="1" ht="21" x14ac:dyDescent="0.45">
      <c r="A36" s="91"/>
      <c r="B36" s="42"/>
      <c r="C36" s="8"/>
      <c r="D36" s="9"/>
      <c r="E36" s="10"/>
      <c r="F36" s="7"/>
      <c r="G36" s="11"/>
      <c r="H36" s="7"/>
      <c r="I36" s="7"/>
      <c r="J36" s="12"/>
      <c r="K36" s="7"/>
      <c r="L36" s="7"/>
      <c r="M36" s="7"/>
      <c r="N36" s="14"/>
      <c r="O36" s="12"/>
      <c r="P36" s="14">
        <f>SUM(P33:P35)</f>
        <v>1547040</v>
      </c>
      <c r="Q36" s="15">
        <f t="shared" si="22"/>
        <v>154.70400000000001</v>
      </c>
      <c r="R36" s="15">
        <f t="shared" si="18"/>
        <v>139.23360000000002</v>
      </c>
      <c r="S36" s="16">
        <f t="shared" si="19"/>
        <v>15.470399999999984</v>
      </c>
      <c r="T36" s="13"/>
      <c r="U36" s="17"/>
      <c r="V36" s="17"/>
      <c r="W36" s="17"/>
    </row>
    <row r="37" spans="1:23" s="18" customFormat="1" ht="21" x14ac:dyDescent="0.45">
      <c r="A37" s="47" t="s">
        <v>32</v>
      </c>
      <c r="B37" s="42" t="s">
        <v>103</v>
      </c>
      <c r="C37" s="8" t="s">
        <v>115</v>
      </c>
      <c r="D37" s="9" t="s">
        <v>108</v>
      </c>
      <c r="E37" s="10"/>
      <c r="F37" s="7" t="s">
        <v>162</v>
      </c>
      <c r="G37" s="11" t="s">
        <v>157</v>
      </c>
      <c r="H37" s="7" t="s">
        <v>185</v>
      </c>
      <c r="I37" s="7" t="s">
        <v>211</v>
      </c>
      <c r="J37" s="12">
        <v>11</v>
      </c>
      <c r="K37" s="7" t="s">
        <v>234</v>
      </c>
      <c r="L37" s="7" t="s">
        <v>22</v>
      </c>
      <c r="M37" s="7" t="s">
        <v>90</v>
      </c>
      <c r="N37" s="14">
        <f t="shared" si="20"/>
        <v>381</v>
      </c>
      <c r="O37" s="12">
        <v>330</v>
      </c>
      <c r="P37" s="14">
        <f t="shared" si="21"/>
        <v>125730</v>
      </c>
      <c r="Q37" s="15">
        <f t="shared" si="22"/>
        <v>12.573</v>
      </c>
      <c r="R37" s="15">
        <f t="shared" si="18"/>
        <v>11.315700000000001</v>
      </c>
      <c r="S37" s="16">
        <f t="shared" si="19"/>
        <v>1.257299999999999</v>
      </c>
      <c r="T37" s="13"/>
      <c r="U37" s="17"/>
      <c r="V37" s="17"/>
      <c r="W37" s="17"/>
    </row>
    <row r="38" spans="1:23" s="18" customFormat="1" ht="21" x14ac:dyDescent="0.45">
      <c r="A38" s="47" t="s">
        <v>33</v>
      </c>
      <c r="B38" s="42" t="s">
        <v>105</v>
      </c>
      <c r="C38" s="8" t="s">
        <v>116</v>
      </c>
      <c r="D38" s="9" t="s">
        <v>108</v>
      </c>
      <c r="E38" s="10"/>
      <c r="F38" s="7" t="s">
        <v>52</v>
      </c>
      <c r="G38" s="11" t="s">
        <v>157</v>
      </c>
      <c r="H38" s="7" t="s">
        <v>185</v>
      </c>
      <c r="I38" s="7" t="s">
        <v>212</v>
      </c>
      <c r="J38" s="12">
        <v>11</v>
      </c>
      <c r="K38" s="7" t="s">
        <v>21</v>
      </c>
      <c r="L38" s="7" t="s">
        <v>234</v>
      </c>
      <c r="M38" s="7" t="s">
        <v>99</v>
      </c>
      <c r="N38" s="14">
        <f t="shared" si="20"/>
        <v>895</v>
      </c>
      <c r="O38" s="12">
        <v>330</v>
      </c>
      <c r="P38" s="14">
        <f t="shared" si="21"/>
        <v>295350</v>
      </c>
      <c r="Q38" s="15">
        <f t="shared" si="22"/>
        <v>29.535</v>
      </c>
      <c r="R38" s="15">
        <f t="shared" si="18"/>
        <v>26.581500000000002</v>
      </c>
      <c r="S38" s="16">
        <f t="shared" si="19"/>
        <v>2.9534999999999982</v>
      </c>
      <c r="T38" s="13"/>
      <c r="U38" s="17"/>
      <c r="V38" s="17"/>
      <c r="W38" s="17"/>
    </row>
    <row r="39" spans="1:23" s="18" customFormat="1" ht="21" x14ac:dyDescent="0.45">
      <c r="A39" s="89" t="s">
        <v>34</v>
      </c>
      <c r="B39" s="42" t="s">
        <v>100</v>
      </c>
      <c r="C39" s="8" t="s">
        <v>269</v>
      </c>
      <c r="D39" s="9" t="s">
        <v>108</v>
      </c>
      <c r="E39" s="10">
        <v>3470300105372</v>
      </c>
      <c r="F39" s="6" t="s">
        <v>169</v>
      </c>
      <c r="G39" s="12" t="s">
        <v>249</v>
      </c>
      <c r="H39" s="12">
        <v>513</v>
      </c>
      <c r="I39" s="12">
        <v>22</v>
      </c>
      <c r="J39" s="12">
        <v>1</v>
      </c>
      <c r="K39" s="12">
        <v>3</v>
      </c>
      <c r="L39" s="12">
        <v>0</v>
      </c>
      <c r="M39" s="12">
        <v>22</v>
      </c>
      <c r="N39" s="14">
        <f t="shared" si="20"/>
        <v>1222</v>
      </c>
      <c r="O39" s="12">
        <v>330</v>
      </c>
      <c r="P39" s="14">
        <f t="shared" si="21"/>
        <v>403260</v>
      </c>
      <c r="Q39" s="15">
        <f t="shared" si="22"/>
        <v>40.326000000000001</v>
      </c>
      <c r="R39" s="15">
        <f t="shared" si="18"/>
        <v>36.293399999999998</v>
      </c>
      <c r="S39" s="16">
        <f t="shared" si="19"/>
        <v>4.0326000000000022</v>
      </c>
      <c r="T39" s="13"/>
      <c r="U39" s="17"/>
      <c r="V39" s="17"/>
      <c r="W39" s="17"/>
    </row>
    <row r="40" spans="1:23" s="18" customFormat="1" ht="21" x14ac:dyDescent="0.45">
      <c r="A40" s="90"/>
      <c r="B40" s="42"/>
      <c r="C40" s="8"/>
      <c r="D40" s="9"/>
      <c r="E40" s="10"/>
      <c r="F40" s="6" t="s">
        <v>169</v>
      </c>
      <c r="G40" s="12" t="s">
        <v>249</v>
      </c>
      <c r="H40" s="12" t="s">
        <v>251</v>
      </c>
      <c r="I40" s="12">
        <v>325</v>
      </c>
      <c r="J40" s="12">
        <v>11</v>
      </c>
      <c r="K40" s="12">
        <v>0</v>
      </c>
      <c r="L40" s="12">
        <v>3</v>
      </c>
      <c r="M40" s="12">
        <v>76</v>
      </c>
      <c r="N40" s="14">
        <f t="shared" si="20"/>
        <v>376</v>
      </c>
      <c r="O40" s="12">
        <v>330</v>
      </c>
      <c r="P40" s="14">
        <f t="shared" si="21"/>
        <v>124080</v>
      </c>
      <c r="Q40" s="15">
        <f t="shared" si="22"/>
        <v>12.408000000000001</v>
      </c>
      <c r="R40" s="15">
        <f t="shared" si="18"/>
        <v>11.167200000000001</v>
      </c>
      <c r="S40" s="16">
        <f t="shared" si="19"/>
        <v>1.2408000000000001</v>
      </c>
      <c r="T40" s="13"/>
      <c r="U40" s="17"/>
      <c r="V40" s="17"/>
      <c r="W40" s="17"/>
    </row>
    <row r="41" spans="1:23" s="18" customFormat="1" ht="21" x14ac:dyDescent="0.45">
      <c r="A41" s="91"/>
      <c r="B41" s="42"/>
      <c r="C41" s="8"/>
      <c r="D41" s="9"/>
      <c r="E41" s="10"/>
      <c r="F41" s="6"/>
      <c r="G41" s="12"/>
      <c r="H41" s="12"/>
      <c r="I41" s="12"/>
      <c r="J41" s="12"/>
      <c r="K41" s="12"/>
      <c r="L41" s="12"/>
      <c r="M41" s="12"/>
      <c r="N41" s="14"/>
      <c r="O41" s="12"/>
      <c r="P41" s="14">
        <f>SUM(P39:P40)</f>
        <v>527340</v>
      </c>
      <c r="Q41" s="15">
        <f t="shared" si="22"/>
        <v>52.734000000000002</v>
      </c>
      <c r="R41" s="15">
        <f t="shared" si="18"/>
        <v>47.460599999999999</v>
      </c>
      <c r="S41" s="16">
        <f t="shared" si="19"/>
        <v>5.2734000000000023</v>
      </c>
      <c r="T41" s="13"/>
      <c r="U41" s="17"/>
      <c r="V41" s="17"/>
      <c r="W41" s="17"/>
    </row>
    <row r="42" spans="1:23" s="18" customFormat="1" ht="21" x14ac:dyDescent="0.45">
      <c r="A42" s="89" t="s">
        <v>35</v>
      </c>
      <c r="B42" s="42" t="s">
        <v>103</v>
      </c>
      <c r="C42" s="8" t="s">
        <v>274</v>
      </c>
      <c r="D42" s="9" t="s">
        <v>108</v>
      </c>
      <c r="E42" s="10">
        <v>3470300096811</v>
      </c>
      <c r="F42" s="6" t="s">
        <v>272</v>
      </c>
      <c r="G42" s="12" t="s">
        <v>249</v>
      </c>
      <c r="H42" s="12">
        <v>918</v>
      </c>
      <c r="I42" s="12">
        <v>17</v>
      </c>
      <c r="J42" s="12">
        <v>1</v>
      </c>
      <c r="K42" s="12">
        <v>6</v>
      </c>
      <c r="L42" s="12">
        <v>0</v>
      </c>
      <c r="M42" s="12">
        <v>28</v>
      </c>
      <c r="N42" s="14">
        <f>K42*400+L42*100+M42</f>
        <v>2428</v>
      </c>
      <c r="O42" s="12">
        <v>330</v>
      </c>
      <c r="P42" s="14">
        <f>N42*O42</f>
        <v>801240</v>
      </c>
      <c r="Q42" s="15">
        <f t="shared" si="22"/>
        <v>80.124000000000009</v>
      </c>
      <c r="R42" s="15">
        <f t="shared" si="18"/>
        <v>72.11160000000001</v>
      </c>
      <c r="S42" s="16">
        <f t="shared" si="19"/>
        <v>8.0123999999999995</v>
      </c>
      <c r="T42" s="13"/>
      <c r="U42" s="17"/>
      <c r="V42" s="17"/>
      <c r="W42" s="17"/>
    </row>
    <row r="43" spans="1:23" s="18" customFormat="1" ht="21" x14ac:dyDescent="0.45">
      <c r="A43" s="90"/>
      <c r="B43" s="42"/>
      <c r="C43" s="8"/>
      <c r="D43" s="9"/>
      <c r="E43" s="10"/>
      <c r="F43" s="6" t="s">
        <v>272</v>
      </c>
      <c r="G43" s="12" t="s">
        <v>249</v>
      </c>
      <c r="H43" s="12">
        <v>919</v>
      </c>
      <c r="I43" s="12">
        <v>16</v>
      </c>
      <c r="J43" s="12">
        <v>1</v>
      </c>
      <c r="K43" s="12">
        <v>0</v>
      </c>
      <c r="L43" s="12">
        <v>3</v>
      </c>
      <c r="M43" s="12">
        <v>87</v>
      </c>
      <c r="N43" s="14">
        <f>K43*400+L43*100+M43</f>
        <v>387</v>
      </c>
      <c r="O43" s="12">
        <v>330</v>
      </c>
      <c r="P43" s="14">
        <f>N43*O43</f>
        <v>127710</v>
      </c>
      <c r="Q43" s="15">
        <f t="shared" si="22"/>
        <v>12.771000000000001</v>
      </c>
      <c r="R43" s="15">
        <f t="shared" si="18"/>
        <v>11.493900000000002</v>
      </c>
      <c r="S43" s="16">
        <f t="shared" si="19"/>
        <v>1.277099999999999</v>
      </c>
      <c r="T43" s="13"/>
      <c r="U43" s="17"/>
      <c r="V43" s="17"/>
      <c r="W43" s="17"/>
    </row>
    <row r="44" spans="1:23" s="18" customFormat="1" ht="21" x14ac:dyDescent="0.45">
      <c r="A44" s="90"/>
      <c r="B44" s="42"/>
      <c r="C44" s="8"/>
      <c r="D44" s="9"/>
      <c r="E44" s="10"/>
      <c r="F44" s="6" t="s">
        <v>272</v>
      </c>
      <c r="G44" s="12" t="s">
        <v>249</v>
      </c>
      <c r="H44" s="12" t="s">
        <v>273</v>
      </c>
      <c r="I44" s="12">
        <v>157</v>
      </c>
      <c r="J44" s="12">
        <v>1</v>
      </c>
      <c r="K44" s="12">
        <v>0</v>
      </c>
      <c r="L44" s="12">
        <v>0</v>
      </c>
      <c r="M44" s="12">
        <v>17</v>
      </c>
      <c r="N44" s="14">
        <f>K44*400+L44*100+M44</f>
        <v>17</v>
      </c>
      <c r="O44" s="12">
        <v>330</v>
      </c>
      <c r="P44" s="14">
        <f>N44*O44</f>
        <v>5610</v>
      </c>
      <c r="Q44" s="15">
        <f t="shared" si="22"/>
        <v>0.56100000000000005</v>
      </c>
      <c r="R44" s="15">
        <f t="shared" si="18"/>
        <v>0.50490000000000002</v>
      </c>
      <c r="S44" s="16">
        <f t="shared" si="19"/>
        <v>5.6100000000000039E-2</v>
      </c>
      <c r="T44" s="13"/>
      <c r="U44" s="17"/>
      <c r="V44" s="17"/>
      <c r="W44" s="17"/>
    </row>
    <row r="45" spans="1:23" s="18" customFormat="1" ht="21" x14ac:dyDescent="0.45">
      <c r="A45" s="90"/>
      <c r="B45" s="42"/>
      <c r="C45" s="8"/>
      <c r="D45" s="9"/>
      <c r="E45" s="10"/>
      <c r="F45" s="6"/>
      <c r="G45" s="12"/>
      <c r="H45" s="12"/>
      <c r="I45" s="12"/>
      <c r="J45" s="12"/>
      <c r="K45" s="12"/>
      <c r="L45" s="12"/>
      <c r="M45" s="12"/>
      <c r="N45" s="14"/>
      <c r="O45" s="12"/>
      <c r="P45" s="14">
        <f>SUM(P42:P44)</f>
        <v>934560</v>
      </c>
      <c r="Q45" s="15">
        <f t="shared" si="22"/>
        <v>93.456000000000003</v>
      </c>
      <c r="R45" s="15">
        <f t="shared" si="18"/>
        <v>84.110399999999998</v>
      </c>
      <c r="S45" s="16">
        <f t="shared" si="19"/>
        <v>9.3456000000000046</v>
      </c>
      <c r="T45" s="13"/>
      <c r="U45" s="17"/>
      <c r="V45" s="17"/>
      <c r="W45" s="17"/>
    </row>
    <row r="46" spans="1:23" s="18" customFormat="1" ht="21" x14ac:dyDescent="0.45">
      <c r="A46" s="89" t="s">
        <v>36</v>
      </c>
      <c r="B46" s="42" t="s">
        <v>103</v>
      </c>
      <c r="C46" s="8" t="s">
        <v>117</v>
      </c>
      <c r="D46" s="9" t="s">
        <v>104</v>
      </c>
      <c r="E46" s="10"/>
      <c r="F46" s="7" t="s">
        <v>164</v>
      </c>
      <c r="G46" s="11" t="s">
        <v>157</v>
      </c>
      <c r="H46" s="7" t="s">
        <v>195</v>
      </c>
      <c r="I46" s="7" t="s">
        <v>26</v>
      </c>
      <c r="J46" s="12">
        <v>11</v>
      </c>
      <c r="K46" s="7" t="s">
        <v>26</v>
      </c>
      <c r="L46" s="7" t="s">
        <v>234</v>
      </c>
      <c r="M46" s="7" t="s">
        <v>84</v>
      </c>
      <c r="N46" s="14">
        <f t="shared" si="20"/>
        <v>2870</v>
      </c>
      <c r="O46" s="12">
        <v>330</v>
      </c>
      <c r="P46" s="14">
        <f t="shared" si="21"/>
        <v>947100</v>
      </c>
      <c r="Q46" s="15">
        <f t="shared" si="22"/>
        <v>94.710000000000008</v>
      </c>
      <c r="R46" s="15">
        <f t="shared" si="18"/>
        <v>85.239000000000004</v>
      </c>
      <c r="S46" s="16">
        <f t="shared" si="19"/>
        <v>9.4710000000000036</v>
      </c>
      <c r="T46" s="13"/>
      <c r="U46" s="17"/>
      <c r="V46" s="17"/>
      <c r="W46" s="17"/>
    </row>
    <row r="47" spans="1:23" s="18" customFormat="1" ht="21" x14ac:dyDescent="0.45">
      <c r="A47" s="90"/>
      <c r="B47" s="42"/>
      <c r="C47" s="8"/>
      <c r="D47" s="9"/>
      <c r="E47" s="10"/>
      <c r="F47" s="7"/>
      <c r="G47" s="11" t="s">
        <v>157</v>
      </c>
      <c r="H47" s="7" t="s">
        <v>185</v>
      </c>
      <c r="I47" s="7" t="s">
        <v>213</v>
      </c>
      <c r="J47" s="12">
        <v>11</v>
      </c>
      <c r="K47" s="7" t="s">
        <v>234</v>
      </c>
      <c r="L47" s="7" t="s">
        <v>20</v>
      </c>
      <c r="M47" s="7" t="s">
        <v>38</v>
      </c>
      <c r="N47" s="14">
        <f t="shared" si="20"/>
        <v>119</v>
      </c>
      <c r="O47" s="12">
        <v>330</v>
      </c>
      <c r="P47" s="14">
        <f t="shared" si="21"/>
        <v>39270</v>
      </c>
      <c r="Q47" s="15">
        <f t="shared" si="22"/>
        <v>3.927</v>
      </c>
      <c r="R47" s="15">
        <f t="shared" si="18"/>
        <v>3.5343</v>
      </c>
      <c r="S47" s="16">
        <f t="shared" si="19"/>
        <v>0.39270000000000005</v>
      </c>
      <c r="T47" s="13"/>
      <c r="U47" s="17"/>
      <c r="V47" s="17"/>
      <c r="W47" s="17"/>
    </row>
    <row r="48" spans="1:23" s="18" customFormat="1" ht="21" x14ac:dyDescent="0.45">
      <c r="A48" s="91"/>
      <c r="B48" s="42"/>
      <c r="C48" s="8"/>
      <c r="D48" s="9"/>
      <c r="E48" s="10"/>
      <c r="F48" s="7"/>
      <c r="G48" s="11"/>
      <c r="H48" s="7"/>
      <c r="I48" s="7"/>
      <c r="J48" s="12"/>
      <c r="K48" s="7"/>
      <c r="L48" s="7"/>
      <c r="M48" s="7"/>
      <c r="N48" s="14"/>
      <c r="O48" s="12"/>
      <c r="P48" s="14">
        <f>SUM(P46:P47)</f>
        <v>986370</v>
      </c>
      <c r="Q48" s="15">
        <f t="shared" si="22"/>
        <v>98.637</v>
      </c>
      <c r="R48" s="15">
        <f t="shared" si="18"/>
        <v>88.773300000000006</v>
      </c>
      <c r="S48" s="16">
        <f t="shared" si="19"/>
        <v>9.8636999999999944</v>
      </c>
      <c r="T48" s="13"/>
      <c r="U48" s="17"/>
      <c r="V48" s="17"/>
      <c r="W48" s="17"/>
    </row>
    <row r="49" spans="1:23" s="18" customFormat="1" ht="21" x14ac:dyDescent="0.45">
      <c r="A49" s="89" t="s">
        <v>37</v>
      </c>
      <c r="B49" s="42" t="s">
        <v>103</v>
      </c>
      <c r="C49" s="8" t="s">
        <v>118</v>
      </c>
      <c r="D49" s="9" t="s">
        <v>119</v>
      </c>
      <c r="E49" s="10"/>
      <c r="F49" s="7" t="s">
        <v>165</v>
      </c>
      <c r="G49" s="11" t="s">
        <v>157</v>
      </c>
      <c r="H49" s="7" t="s">
        <v>185</v>
      </c>
      <c r="I49" s="7" t="s">
        <v>214</v>
      </c>
      <c r="J49" s="12">
        <v>11</v>
      </c>
      <c r="K49" s="7" t="s">
        <v>234</v>
      </c>
      <c r="L49" s="7" t="s">
        <v>20</v>
      </c>
      <c r="M49" s="7" t="s">
        <v>92</v>
      </c>
      <c r="N49" s="14">
        <f t="shared" ref="N49" si="23">K49*400+L49*100+M49</f>
        <v>184</v>
      </c>
      <c r="O49" s="12">
        <v>330</v>
      </c>
      <c r="P49" s="14">
        <f t="shared" ref="P49" si="24">N49*O49</f>
        <v>60720</v>
      </c>
      <c r="Q49" s="15">
        <f t="shared" ref="Q49" si="25">P49*0.01%</f>
        <v>6.0720000000000001</v>
      </c>
      <c r="R49" s="15">
        <f t="shared" ref="R49" si="26">Q49*90%</f>
        <v>5.4648000000000003</v>
      </c>
      <c r="S49" s="16">
        <f t="shared" ref="S49" si="27">Q49-R49</f>
        <v>0.60719999999999974</v>
      </c>
      <c r="T49" s="13"/>
      <c r="U49" s="17"/>
      <c r="V49" s="17"/>
      <c r="W49" s="17"/>
    </row>
    <row r="50" spans="1:23" s="18" customFormat="1" ht="21" x14ac:dyDescent="0.45">
      <c r="A50" s="90"/>
      <c r="B50" s="74"/>
      <c r="C50" s="8"/>
      <c r="D50" s="9"/>
      <c r="E50" s="10"/>
      <c r="F50" s="7"/>
      <c r="G50" s="11" t="s">
        <v>157</v>
      </c>
      <c r="H50" s="7" t="s">
        <v>202</v>
      </c>
      <c r="I50" s="7" t="s">
        <v>20</v>
      </c>
      <c r="J50" s="12">
        <v>11</v>
      </c>
      <c r="K50" s="7" t="s">
        <v>44</v>
      </c>
      <c r="L50" s="7" t="s">
        <v>20</v>
      </c>
      <c r="M50" s="7" t="s">
        <v>35</v>
      </c>
      <c r="N50" s="14">
        <f t="shared" ref="N50" si="28">K50*400+L50*100+M50</f>
        <v>10116</v>
      </c>
      <c r="O50" s="12">
        <v>330</v>
      </c>
      <c r="P50" s="14">
        <f t="shared" ref="P50" si="29">N50*O50</f>
        <v>3338280</v>
      </c>
      <c r="Q50" s="15">
        <f t="shared" ref="Q50:Q51" si="30">P50*0.01%</f>
        <v>333.82800000000003</v>
      </c>
      <c r="R50" s="15">
        <f t="shared" ref="R50:R51" si="31">Q50*90%</f>
        <v>300.44520000000006</v>
      </c>
      <c r="S50" s="16">
        <f t="shared" ref="S50:S51" si="32">Q50-R50</f>
        <v>33.382799999999975</v>
      </c>
      <c r="T50" s="13"/>
      <c r="U50" s="17"/>
      <c r="V50" s="17"/>
      <c r="W50" s="17"/>
    </row>
    <row r="51" spans="1:23" s="18" customFormat="1" ht="21" x14ac:dyDescent="0.45">
      <c r="A51" s="91"/>
      <c r="B51" s="74"/>
      <c r="C51" s="8"/>
      <c r="D51" s="9"/>
      <c r="E51" s="10"/>
      <c r="F51" s="7"/>
      <c r="G51" s="11"/>
      <c r="H51" s="7"/>
      <c r="I51" s="7"/>
      <c r="J51" s="12"/>
      <c r="K51" s="7"/>
      <c r="L51" s="7"/>
      <c r="M51" s="7"/>
      <c r="N51" s="14"/>
      <c r="O51" s="12"/>
      <c r="P51" s="14">
        <f>SUM(P49:P50)</f>
        <v>3399000</v>
      </c>
      <c r="Q51" s="15">
        <f t="shared" si="30"/>
        <v>339.90000000000003</v>
      </c>
      <c r="R51" s="15">
        <f t="shared" si="31"/>
        <v>305.91000000000003</v>
      </c>
      <c r="S51" s="16">
        <f t="shared" si="32"/>
        <v>33.990000000000009</v>
      </c>
      <c r="T51" s="13"/>
      <c r="U51" s="17"/>
      <c r="V51" s="17"/>
      <c r="W51" s="17"/>
    </row>
    <row r="52" spans="1:23" s="18" customFormat="1" ht="21" x14ac:dyDescent="0.45">
      <c r="A52" s="47" t="s">
        <v>38</v>
      </c>
      <c r="B52" s="42" t="s">
        <v>103</v>
      </c>
      <c r="C52" s="8" t="s">
        <v>120</v>
      </c>
      <c r="D52" s="9" t="s">
        <v>121</v>
      </c>
      <c r="E52" s="10"/>
      <c r="F52" s="7" t="s">
        <v>166</v>
      </c>
      <c r="G52" s="11" t="s">
        <v>157</v>
      </c>
      <c r="H52" s="7" t="s">
        <v>196</v>
      </c>
      <c r="I52" s="7" t="s">
        <v>35</v>
      </c>
      <c r="J52" s="12">
        <v>11</v>
      </c>
      <c r="K52" s="7" t="s">
        <v>21</v>
      </c>
      <c r="L52" s="7" t="s">
        <v>22</v>
      </c>
      <c r="M52" s="7" t="s">
        <v>96</v>
      </c>
      <c r="N52" s="14">
        <f t="shared" si="20"/>
        <v>1190</v>
      </c>
      <c r="O52" s="12">
        <v>330</v>
      </c>
      <c r="P52" s="14">
        <f t="shared" si="21"/>
        <v>392700</v>
      </c>
      <c r="Q52" s="15">
        <f t="shared" si="22"/>
        <v>39.270000000000003</v>
      </c>
      <c r="R52" s="15">
        <f t="shared" si="18"/>
        <v>35.343000000000004</v>
      </c>
      <c r="S52" s="16">
        <f t="shared" si="19"/>
        <v>3.9269999999999996</v>
      </c>
      <c r="T52" s="13"/>
      <c r="U52" s="17"/>
      <c r="V52" s="17"/>
      <c r="W52" s="17"/>
    </row>
    <row r="53" spans="1:23" s="18" customFormat="1" ht="21" x14ac:dyDescent="0.45">
      <c r="A53" s="89" t="s">
        <v>39</v>
      </c>
      <c r="B53" s="42" t="s">
        <v>100</v>
      </c>
      <c r="C53" s="8" t="s">
        <v>122</v>
      </c>
      <c r="D53" s="9" t="s">
        <v>102</v>
      </c>
      <c r="E53" s="10"/>
      <c r="F53" s="7" t="s">
        <v>167</v>
      </c>
      <c r="G53" s="11" t="s">
        <v>157</v>
      </c>
      <c r="H53" s="7" t="s">
        <v>194</v>
      </c>
      <c r="I53" s="7" t="s">
        <v>29</v>
      </c>
      <c r="J53" s="12">
        <v>11</v>
      </c>
      <c r="K53" s="7" t="s">
        <v>25</v>
      </c>
      <c r="L53" s="7" t="s">
        <v>234</v>
      </c>
      <c r="M53" s="7" t="s">
        <v>37</v>
      </c>
      <c r="N53" s="14">
        <f t="shared" si="20"/>
        <v>2418</v>
      </c>
      <c r="O53" s="12">
        <v>330</v>
      </c>
      <c r="P53" s="14">
        <f t="shared" si="21"/>
        <v>797940</v>
      </c>
      <c r="Q53" s="15">
        <f t="shared" si="22"/>
        <v>79.793999999999997</v>
      </c>
      <c r="R53" s="15">
        <f t="shared" si="18"/>
        <v>71.814599999999999</v>
      </c>
      <c r="S53" s="16">
        <f t="shared" si="19"/>
        <v>7.9793999999999983</v>
      </c>
      <c r="T53" s="13"/>
      <c r="U53" s="17"/>
      <c r="V53" s="17"/>
      <c r="W53" s="17"/>
    </row>
    <row r="54" spans="1:23" s="18" customFormat="1" ht="21" x14ac:dyDescent="0.45">
      <c r="A54" s="90"/>
      <c r="B54" s="42"/>
      <c r="C54" s="8"/>
      <c r="D54" s="9"/>
      <c r="E54" s="10"/>
      <c r="F54" s="7"/>
      <c r="G54" s="11" t="s">
        <v>157</v>
      </c>
      <c r="H54" s="7" t="s">
        <v>194</v>
      </c>
      <c r="I54" s="7" t="s">
        <v>27</v>
      </c>
      <c r="J54" s="12">
        <v>11</v>
      </c>
      <c r="K54" s="7" t="s">
        <v>22</v>
      </c>
      <c r="L54" s="7" t="s">
        <v>234</v>
      </c>
      <c r="M54" s="7" t="s">
        <v>35</v>
      </c>
      <c r="N54" s="14">
        <f t="shared" si="20"/>
        <v>1216</v>
      </c>
      <c r="O54" s="12">
        <v>330</v>
      </c>
      <c r="P54" s="14">
        <f t="shared" si="21"/>
        <v>401280</v>
      </c>
      <c r="Q54" s="15">
        <f t="shared" si="22"/>
        <v>40.128</v>
      </c>
      <c r="R54" s="15">
        <f t="shared" si="18"/>
        <v>36.115200000000002</v>
      </c>
      <c r="S54" s="16">
        <f t="shared" si="19"/>
        <v>4.0127999999999986</v>
      </c>
      <c r="T54" s="13"/>
      <c r="U54" s="17"/>
      <c r="V54" s="17"/>
      <c r="W54" s="17"/>
    </row>
    <row r="55" spans="1:23" s="18" customFormat="1" ht="21" x14ac:dyDescent="0.45">
      <c r="A55" s="90"/>
      <c r="B55" s="42"/>
      <c r="C55" s="8"/>
      <c r="D55" s="9"/>
      <c r="E55" s="10"/>
      <c r="F55" s="7"/>
      <c r="G55" s="11" t="s">
        <v>157</v>
      </c>
      <c r="H55" s="7" t="s">
        <v>185</v>
      </c>
      <c r="I55" s="7" t="s">
        <v>215</v>
      </c>
      <c r="J55" s="12">
        <v>11</v>
      </c>
      <c r="K55" s="7" t="s">
        <v>234</v>
      </c>
      <c r="L55" s="7" t="s">
        <v>20</v>
      </c>
      <c r="M55" s="7" t="s">
        <v>87</v>
      </c>
      <c r="N55" s="14">
        <f t="shared" si="20"/>
        <v>176</v>
      </c>
      <c r="O55" s="12">
        <v>330</v>
      </c>
      <c r="P55" s="14">
        <f t="shared" si="21"/>
        <v>58080</v>
      </c>
      <c r="Q55" s="15">
        <f t="shared" si="22"/>
        <v>5.8080000000000007</v>
      </c>
      <c r="R55" s="15">
        <f t="shared" si="18"/>
        <v>5.2272000000000007</v>
      </c>
      <c r="S55" s="16">
        <f t="shared" si="19"/>
        <v>0.58079999999999998</v>
      </c>
      <c r="T55" s="13"/>
      <c r="U55" s="17"/>
      <c r="V55" s="17"/>
      <c r="W55" s="17"/>
    </row>
    <row r="56" spans="1:23" s="18" customFormat="1" ht="21" x14ac:dyDescent="0.45">
      <c r="A56" s="90"/>
      <c r="B56" s="42"/>
      <c r="C56" s="8"/>
      <c r="D56" s="9"/>
      <c r="E56" s="10"/>
      <c r="F56" s="7"/>
      <c r="G56" s="11" t="s">
        <v>157</v>
      </c>
      <c r="H56" s="7" t="s">
        <v>185</v>
      </c>
      <c r="I56" s="7" t="s">
        <v>216</v>
      </c>
      <c r="J56" s="12">
        <v>11</v>
      </c>
      <c r="K56" s="7" t="s">
        <v>234</v>
      </c>
      <c r="L56" s="7" t="s">
        <v>20</v>
      </c>
      <c r="M56" s="7" t="s">
        <v>89</v>
      </c>
      <c r="N56" s="14">
        <f t="shared" si="20"/>
        <v>180</v>
      </c>
      <c r="O56" s="12">
        <v>330</v>
      </c>
      <c r="P56" s="14">
        <f t="shared" si="21"/>
        <v>59400</v>
      </c>
      <c r="Q56" s="15">
        <f t="shared" si="22"/>
        <v>5.94</v>
      </c>
      <c r="R56" s="15">
        <f t="shared" si="18"/>
        <v>5.3460000000000001</v>
      </c>
      <c r="S56" s="16">
        <f t="shared" si="19"/>
        <v>0.59400000000000031</v>
      </c>
      <c r="T56" s="13"/>
      <c r="U56" s="17"/>
      <c r="V56" s="17"/>
      <c r="W56" s="17"/>
    </row>
    <row r="57" spans="1:23" s="18" customFormat="1" ht="21" x14ac:dyDescent="0.45">
      <c r="A57" s="91"/>
      <c r="B57" s="42"/>
      <c r="C57" s="8"/>
      <c r="D57" s="9"/>
      <c r="E57" s="10"/>
      <c r="F57" s="7"/>
      <c r="G57" s="11"/>
      <c r="H57" s="7"/>
      <c r="I57" s="7"/>
      <c r="J57" s="12"/>
      <c r="K57" s="7"/>
      <c r="L57" s="7"/>
      <c r="M57" s="7"/>
      <c r="N57" s="14"/>
      <c r="O57" s="12"/>
      <c r="P57" s="14">
        <f>SUM(P53:P56)</f>
        <v>1316700</v>
      </c>
      <c r="Q57" s="15">
        <f t="shared" si="22"/>
        <v>131.67000000000002</v>
      </c>
      <c r="R57" s="15">
        <f t="shared" si="18"/>
        <v>118.50300000000001</v>
      </c>
      <c r="S57" s="16">
        <f t="shared" si="19"/>
        <v>13.167000000000002</v>
      </c>
      <c r="T57" s="13"/>
      <c r="U57" s="17"/>
      <c r="V57" s="17"/>
      <c r="W57" s="17"/>
    </row>
    <row r="58" spans="1:23" s="18" customFormat="1" ht="22.5" thickBot="1" x14ac:dyDescent="0.5">
      <c r="A58" s="47" t="s">
        <v>40</v>
      </c>
      <c r="B58" s="42" t="s">
        <v>103</v>
      </c>
      <c r="C58" s="8" t="s">
        <v>123</v>
      </c>
      <c r="D58" s="9" t="s">
        <v>102</v>
      </c>
      <c r="E58" s="76" t="s">
        <v>314</v>
      </c>
      <c r="F58" s="7" t="s">
        <v>168</v>
      </c>
      <c r="G58" s="11" t="s">
        <v>157</v>
      </c>
      <c r="H58" s="7" t="s">
        <v>197</v>
      </c>
      <c r="I58" s="7" t="s">
        <v>34</v>
      </c>
      <c r="J58" s="12">
        <v>11</v>
      </c>
      <c r="K58" s="7" t="s">
        <v>20</v>
      </c>
      <c r="L58" s="7" t="s">
        <v>234</v>
      </c>
      <c r="M58" s="7" t="s">
        <v>64</v>
      </c>
      <c r="N58" s="14">
        <f t="shared" si="20"/>
        <v>447</v>
      </c>
      <c r="O58" s="12">
        <v>330</v>
      </c>
      <c r="P58" s="14">
        <f t="shared" si="21"/>
        <v>147510</v>
      </c>
      <c r="Q58" s="15">
        <f t="shared" si="22"/>
        <v>14.751000000000001</v>
      </c>
      <c r="R58" s="15">
        <f t="shared" si="18"/>
        <v>13.275900000000002</v>
      </c>
      <c r="S58" s="16">
        <f t="shared" si="19"/>
        <v>1.4750999999999994</v>
      </c>
      <c r="T58" s="13"/>
      <c r="U58" s="17"/>
      <c r="V58" s="17"/>
      <c r="W58" s="17"/>
    </row>
    <row r="59" spans="1:23" s="18" customFormat="1" ht="21" x14ac:dyDescent="0.45">
      <c r="A59" s="89" t="s">
        <v>41</v>
      </c>
      <c r="B59" s="42" t="s">
        <v>103</v>
      </c>
      <c r="C59" s="8" t="s">
        <v>124</v>
      </c>
      <c r="D59" s="9" t="s">
        <v>108</v>
      </c>
      <c r="E59" s="10">
        <v>3470300105364</v>
      </c>
      <c r="F59" s="6" t="s">
        <v>169</v>
      </c>
      <c r="G59" s="12" t="s">
        <v>249</v>
      </c>
      <c r="H59" s="12">
        <v>3879</v>
      </c>
      <c r="I59" s="12">
        <v>34</v>
      </c>
      <c r="J59" s="12">
        <v>1</v>
      </c>
      <c r="K59" s="12">
        <v>1</v>
      </c>
      <c r="L59" s="12">
        <v>0</v>
      </c>
      <c r="M59" s="12">
        <v>18</v>
      </c>
      <c r="N59" s="14">
        <f>K59*400+L59*100+M59</f>
        <v>418</v>
      </c>
      <c r="O59" s="12">
        <v>330</v>
      </c>
      <c r="P59" s="14">
        <f>N59*O59</f>
        <v>137940</v>
      </c>
      <c r="Q59" s="15">
        <f t="shared" si="22"/>
        <v>13.794</v>
      </c>
      <c r="R59" s="15">
        <f t="shared" si="18"/>
        <v>12.4146</v>
      </c>
      <c r="S59" s="16">
        <f t="shared" si="19"/>
        <v>1.3794000000000004</v>
      </c>
      <c r="T59" s="13"/>
      <c r="U59" s="17"/>
      <c r="V59" s="17"/>
      <c r="W59" s="17"/>
    </row>
    <row r="60" spans="1:23" s="18" customFormat="1" ht="21" x14ac:dyDescent="0.45">
      <c r="A60" s="90"/>
      <c r="B60" s="42"/>
      <c r="C60" s="8"/>
      <c r="D60" s="9"/>
      <c r="E60" s="10"/>
      <c r="F60" s="6" t="s">
        <v>169</v>
      </c>
      <c r="G60" s="12" t="s">
        <v>249</v>
      </c>
      <c r="H60" s="12">
        <v>820</v>
      </c>
      <c r="I60" s="12">
        <v>14</v>
      </c>
      <c r="J60" s="12">
        <v>1</v>
      </c>
      <c r="K60" s="12">
        <v>2</v>
      </c>
      <c r="L60" s="12">
        <v>2</v>
      </c>
      <c r="M60" s="12">
        <v>89</v>
      </c>
      <c r="N60" s="14">
        <f>K60*400+L60*100+M60</f>
        <v>1089</v>
      </c>
      <c r="O60" s="12">
        <v>330</v>
      </c>
      <c r="P60" s="14">
        <f>N60*O60</f>
        <v>359370</v>
      </c>
      <c r="Q60" s="15">
        <f t="shared" si="22"/>
        <v>35.937000000000005</v>
      </c>
      <c r="R60" s="15">
        <f t="shared" si="18"/>
        <v>32.343300000000006</v>
      </c>
      <c r="S60" s="16">
        <f t="shared" si="19"/>
        <v>3.5936999999999983</v>
      </c>
      <c r="T60" s="13"/>
      <c r="U60" s="17"/>
      <c r="V60" s="17"/>
      <c r="W60" s="17"/>
    </row>
    <row r="61" spans="1:23" s="18" customFormat="1" ht="21" x14ac:dyDescent="0.45">
      <c r="A61" s="91"/>
      <c r="B61" s="42"/>
      <c r="C61" s="8"/>
      <c r="D61" s="9"/>
      <c r="E61" s="10"/>
      <c r="F61" s="6"/>
      <c r="G61" s="12"/>
      <c r="H61" s="12"/>
      <c r="I61" s="12"/>
      <c r="J61" s="12"/>
      <c r="K61" s="12"/>
      <c r="L61" s="12"/>
      <c r="M61" s="12"/>
      <c r="N61" s="14"/>
      <c r="O61" s="12"/>
      <c r="P61" s="14">
        <f>SUM(P59:P60)</f>
        <v>497310</v>
      </c>
      <c r="Q61" s="15">
        <f t="shared" si="22"/>
        <v>49.731000000000002</v>
      </c>
      <c r="R61" s="15">
        <f t="shared" si="18"/>
        <v>44.757899999999999</v>
      </c>
      <c r="S61" s="16">
        <f t="shared" si="19"/>
        <v>4.9731000000000023</v>
      </c>
      <c r="T61" s="13"/>
      <c r="U61" s="17"/>
      <c r="V61" s="17"/>
      <c r="W61" s="17"/>
    </row>
    <row r="62" spans="1:23" s="18" customFormat="1" ht="21" x14ac:dyDescent="0.45">
      <c r="A62" s="89" t="s">
        <v>42</v>
      </c>
      <c r="B62" s="42" t="s">
        <v>100</v>
      </c>
      <c r="C62" s="8" t="s">
        <v>125</v>
      </c>
      <c r="D62" s="9" t="s">
        <v>102</v>
      </c>
      <c r="E62" s="10"/>
      <c r="F62" s="7" t="s">
        <v>170</v>
      </c>
      <c r="G62" s="11" t="s">
        <v>157</v>
      </c>
      <c r="H62" s="7" t="s">
        <v>194</v>
      </c>
      <c r="I62" s="7" t="s">
        <v>26</v>
      </c>
      <c r="J62" s="12">
        <v>11</v>
      </c>
      <c r="K62" s="7" t="s">
        <v>28</v>
      </c>
      <c r="L62" s="7" t="s">
        <v>20</v>
      </c>
      <c r="M62" s="7" t="s">
        <v>44</v>
      </c>
      <c r="N62" s="14">
        <f t="shared" si="20"/>
        <v>3725</v>
      </c>
      <c r="O62" s="12">
        <v>330</v>
      </c>
      <c r="P62" s="14">
        <f t="shared" si="21"/>
        <v>1229250</v>
      </c>
      <c r="Q62" s="15">
        <f t="shared" si="22"/>
        <v>122.92500000000001</v>
      </c>
      <c r="R62" s="15">
        <f t="shared" si="18"/>
        <v>110.63250000000001</v>
      </c>
      <c r="S62" s="16">
        <f t="shared" si="19"/>
        <v>12.292500000000004</v>
      </c>
      <c r="T62" s="13"/>
      <c r="U62" s="17"/>
      <c r="V62" s="17"/>
      <c r="W62" s="17"/>
    </row>
    <row r="63" spans="1:23" s="18" customFormat="1" ht="21" x14ac:dyDescent="0.45">
      <c r="A63" s="90"/>
      <c r="B63" s="42" t="s">
        <v>100</v>
      </c>
      <c r="C63" s="8" t="s">
        <v>125</v>
      </c>
      <c r="D63" s="9" t="s">
        <v>102</v>
      </c>
      <c r="E63" s="10"/>
      <c r="F63" s="7"/>
      <c r="G63" s="11" t="s">
        <v>157</v>
      </c>
      <c r="H63" s="7" t="s">
        <v>185</v>
      </c>
      <c r="I63" s="7" t="s">
        <v>218</v>
      </c>
      <c r="J63" s="12">
        <v>11</v>
      </c>
      <c r="K63" s="7" t="s">
        <v>234</v>
      </c>
      <c r="L63" s="7" t="s">
        <v>234</v>
      </c>
      <c r="M63" s="7" t="s">
        <v>77</v>
      </c>
      <c r="N63" s="14">
        <f t="shared" si="20"/>
        <v>61</v>
      </c>
      <c r="O63" s="12">
        <v>330</v>
      </c>
      <c r="P63" s="14">
        <f t="shared" si="21"/>
        <v>20130</v>
      </c>
      <c r="Q63" s="15">
        <f t="shared" si="22"/>
        <v>2.0129999999999999</v>
      </c>
      <c r="R63" s="15">
        <f t="shared" si="18"/>
        <v>1.8116999999999999</v>
      </c>
      <c r="S63" s="16">
        <f t="shared" si="19"/>
        <v>0.20130000000000003</v>
      </c>
      <c r="T63" s="13"/>
      <c r="U63" s="17"/>
      <c r="V63" s="17"/>
      <c r="W63" s="17"/>
    </row>
    <row r="64" spans="1:23" s="18" customFormat="1" ht="21" x14ac:dyDescent="0.45">
      <c r="A64" s="91"/>
      <c r="B64" s="42"/>
      <c r="C64" s="8"/>
      <c r="D64" s="9"/>
      <c r="E64" s="10"/>
      <c r="F64" s="7"/>
      <c r="G64" s="11"/>
      <c r="H64" s="7"/>
      <c r="I64" s="7"/>
      <c r="J64" s="12"/>
      <c r="K64" s="7"/>
      <c r="L64" s="7"/>
      <c r="M64" s="7"/>
      <c r="N64" s="14"/>
      <c r="O64" s="12"/>
      <c r="P64" s="14">
        <f>SUM(P62:P63)</f>
        <v>1249380</v>
      </c>
      <c r="Q64" s="15">
        <f t="shared" si="22"/>
        <v>124.938</v>
      </c>
      <c r="R64" s="15">
        <f t="shared" si="18"/>
        <v>112.44420000000001</v>
      </c>
      <c r="S64" s="16">
        <f t="shared" si="19"/>
        <v>12.493799999999993</v>
      </c>
      <c r="T64" s="13"/>
      <c r="U64" s="17"/>
      <c r="V64" s="17"/>
      <c r="W64" s="17"/>
    </row>
    <row r="65" spans="1:23" s="18" customFormat="1" ht="21" x14ac:dyDescent="0.45">
      <c r="A65" s="89" t="s">
        <v>43</v>
      </c>
      <c r="B65" s="42" t="s">
        <v>100</v>
      </c>
      <c r="C65" s="8" t="s">
        <v>267</v>
      </c>
      <c r="D65" s="9" t="s">
        <v>102</v>
      </c>
      <c r="E65" s="10">
        <v>3470300113138</v>
      </c>
      <c r="F65" s="6" t="s">
        <v>266</v>
      </c>
      <c r="G65" s="12" t="s">
        <v>249</v>
      </c>
      <c r="H65" s="12">
        <v>918</v>
      </c>
      <c r="I65" s="12">
        <v>19</v>
      </c>
      <c r="J65" s="12">
        <v>1</v>
      </c>
      <c r="K65" s="12">
        <v>9</v>
      </c>
      <c r="L65" s="12">
        <v>1</v>
      </c>
      <c r="M65" s="12">
        <v>87</v>
      </c>
      <c r="N65" s="14">
        <f>K65*400+L65*100+M65</f>
        <v>3787</v>
      </c>
      <c r="O65" s="12">
        <v>330</v>
      </c>
      <c r="P65" s="14">
        <f>N65*O65</f>
        <v>1249710</v>
      </c>
      <c r="Q65" s="15">
        <f t="shared" si="22"/>
        <v>124.971</v>
      </c>
      <c r="R65" s="15">
        <f t="shared" si="18"/>
        <v>112.4739</v>
      </c>
      <c r="S65" s="16">
        <f t="shared" si="19"/>
        <v>12.497100000000003</v>
      </c>
      <c r="T65" s="13"/>
      <c r="U65" s="17"/>
      <c r="V65" s="17"/>
      <c r="W65" s="17"/>
    </row>
    <row r="66" spans="1:23" s="18" customFormat="1" ht="21" x14ac:dyDescent="0.45">
      <c r="A66" s="90"/>
      <c r="B66" s="42"/>
      <c r="C66" s="8"/>
      <c r="D66" s="9"/>
      <c r="E66" s="10"/>
      <c r="F66" s="6" t="s">
        <v>266</v>
      </c>
      <c r="G66" s="12" t="s">
        <v>249</v>
      </c>
      <c r="H66" s="12">
        <v>919</v>
      </c>
      <c r="I66" s="12">
        <v>19</v>
      </c>
      <c r="J66" s="12">
        <v>1</v>
      </c>
      <c r="K66" s="12">
        <v>8</v>
      </c>
      <c r="L66" s="12">
        <v>2</v>
      </c>
      <c r="M66" s="12">
        <v>90</v>
      </c>
      <c r="N66" s="14">
        <f>K66*400+L66*100+M66</f>
        <v>3490</v>
      </c>
      <c r="O66" s="12">
        <v>330</v>
      </c>
      <c r="P66" s="14">
        <f>N66*O66</f>
        <v>1151700</v>
      </c>
      <c r="Q66" s="15">
        <f t="shared" si="22"/>
        <v>115.17</v>
      </c>
      <c r="R66" s="15">
        <f t="shared" si="18"/>
        <v>103.65300000000001</v>
      </c>
      <c r="S66" s="16">
        <f t="shared" si="19"/>
        <v>11.516999999999996</v>
      </c>
      <c r="T66" s="13"/>
      <c r="U66" s="17"/>
      <c r="V66" s="17"/>
      <c r="W66" s="17"/>
    </row>
    <row r="67" spans="1:23" s="18" customFormat="1" ht="21" x14ac:dyDescent="0.45">
      <c r="A67" s="90"/>
      <c r="B67" s="42"/>
      <c r="C67" s="8"/>
      <c r="D67" s="9"/>
      <c r="E67" s="10"/>
      <c r="F67" s="6" t="s">
        <v>266</v>
      </c>
      <c r="G67" s="12" t="s">
        <v>249</v>
      </c>
      <c r="H67" s="12">
        <v>913</v>
      </c>
      <c r="I67" s="12">
        <v>16</v>
      </c>
      <c r="J67" s="12">
        <v>1</v>
      </c>
      <c r="K67" s="12">
        <v>3</v>
      </c>
      <c r="L67" s="12">
        <v>1</v>
      </c>
      <c r="M67" s="12">
        <v>5</v>
      </c>
      <c r="N67" s="14">
        <f>K67*400+L67*100+M67</f>
        <v>1305</v>
      </c>
      <c r="O67" s="12">
        <v>330</v>
      </c>
      <c r="P67" s="14">
        <f>N67*O67</f>
        <v>430650</v>
      </c>
      <c r="Q67" s="15">
        <f t="shared" si="22"/>
        <v>43.065000000000005</v>
      </c>
      <c r="R67" s="15">
        <f t="shared" si="18"/>
        <v>38.758500000000005</v>
      </c>
      <c r="S67" s="16">
        <f t="shared" si="19"/>
        <v>4.3064999999999998</v>
      </c>
      <c r="T67" s="13"/>
      <c r="U67" s="17"/>
      <c r="V67" s="17"/>
      <c r="W67" s="17"/>
    </row>
    <row r="68" spans="1:23" s="18" customFormat="1" ht="21" x14ac:dyDescent="0.45">
      <c r="A68" s="90"/>
      <c r="B68" s="42"/>
      <c r="C68" s="8"/>
      <c r="D68" s="9"/>
      <c r="E68" s="10"/>
      <c r="F68" s="6" t="s">
        <v>266</v>
      </c>
      <c r="G68" s="12" t="s">
        <v>249</v>
      </c>
      <c r="H68" s="12">
        <v>672</v>
      </c>
      <c r="I68" s="12">
        <v>3</v>
      </c>
      <c r="J68" s="12">
        <v>1</v>
      </c>
      <c r="K68" s="12">
        <v>6</v>
      </c>
      <c r="L68" s="12">
        <v>1</v>
      </c>
      <c r="M68" s="12">
        <v>70</v>
      </c>
      <c r="N68" s="14">
        <f>K68*400+L68*100+M68</f>
        <v>2570</v>
      </c>
      <c r="O68" s="12">
        <v>330</v>
      </c>
      <c r="P68" s="14">
        <f>N68*O68</f>
        <v>848100</v>
      </c>
      <c r="Q68" s="15">
        <f t="shared" si="22"/>
        <v>84.81</v>
      </c>
      <c r="R68" s="15">
        <f t="shared" si="18"/>
        <v>76.329000000000008</v>
      </c>
      <c r="S68" s="16">
        <f t="shared" si="19"/>
        <v>8.4809999999999945</v>
      </c>
      <c r="T68" s="13"/>
      <c r="U68" s="17"/>
      <c r="V68" s="17"/>
      <c r="W68" s="17"/>
    </row>
    <row r="69" spans="1:23" s="18" customFormat="1" ht="21" x14ac:dyDescent="0.45">
      <c r="A69" s="91"/>
      <c r="B69" s="42"/>
      <c r="C69" s="8"/>
      <c r="D69" s="9"/>
      <c r="E69" s="10"/>
      <c r="F69" s="6"/>
      <c r="G69" s="12"/>
      <c r="H69" s="12"/>
      <c r="I69" s="12"/>
      <c r="J69" s="12"/>
      <c r="K69" s="12"/>
      <c r="L69" s="12"/>
      <c r="M69" s="12"/>
      <c r="N69" s="14"/>
      <c r="O69" s="12"/>
      <c r="P69" s="14">
        <f>SUM(P65:P68)</f>
        <v>3680160</v>
      </c>
      <c r="Q69" s="15">
        <f t="shared" si="22"/>
        <v>368.01600000000002</v>
      </c>
      <c r="R69" s="15">
        <f t="shared" si="18"/>
        <v>331.21440000000001</v>
      </c>
      <c r="S69" s="16">
        <f t="shared" si="19"/>
        <v>36.801600000000008</v>
      </c>
      <c r="T69" s="13"/>
      <c r="U69" s="17"/>
      <c r="V69" s="17"/>
      <c r="W69" s="17"/>
    </row>
    <row r="70" spans="1:23" s="18" customFormat="1" ht="22.5" thickBot="1" x14ac:dyDescent="0.5">
      <c r="A70" s="89" t="s">
        <v>44</v>
      </c>
      <c r="B70" s="42" t="s">
        <v>103</v>
      </c>
      <c r="C70" s="8" t="s">
        <v>126</v>
      </c>
      <c r="D70" s="9" t="s">
        <v>102</v>
      </c>
      <c r="E70" s="76" t="s">
        <v>278</v>
      </c>
      <c r="F70" s="7" t="s">
        <v>163</v>
      </c>
      <c r="G70" s="11" t="s">
        <v>157</v>
      </c>
      <c r="H70" s="7" t="s">
        <v>185</v>
      </c>
      <c r="I70" s="7" t="s">
        <v>219</v>
      </c>
      <c r="J70" s="12">
        <v>11</v>
      </c>
      <c r="K70" s="7" t="s">
        <v>234</v>
      </c>
      <c r="L70" s="7" t="s">
        <v>21</v>
      </c>
      <c r="M70" s="7" t="s">
        <v>88</v>
      </c>
      <c r="N70" s="14">
        <f t="shared" si="20"/>
        <v>277</v>
      </c>
      <c r="O70" s="12">
        <v>330</v>
      </c>
      <c r="P70" s="14">
        <f t="shared" si="21"/>
        <v>91410</v>
      </c>
      <c r="Q70" s="15">
        <f t="shared" si="22"/>
        <v>9.141</v>
      </c>
      <c r="R70" s="15">
        <f t="shared" si="18"/>
        <v>8.2269000000000005</v>
      </c>
      <c r="S70" s="16">
        <f t="shared" si="19"/>
        <v>0.91409999999999947</v>
      </c>
      <c r="T70" s="13"/>
      <c r="U70" s="17"/>
      <c r="V70" s="17"/>
      <c r="W70" s="17"/>
    </row>
    <row r="71" spans="1:23" s="18" customFormat="1" ht="22.5" thickBot="1" x14ac:dyDescent="0.5">
      <c r="A71" s="90"/>
      <c r="B71" s="42"/>
      <c r="C71" s="8"/>
      <c r="D71" s="9"/>
      <c r="E71" s="23"/>
      <c r="F71" s="7" t="s">
        <v>163</v>
      </c>
      <c r="G71" s="11" t="s">
        <v>157</v>
      </c>
      <c r="H71" s="7" t="s">
        <v>279</v>
      </c>
      <c r="I71" s="7" t="s">
        <v>32</v>
      </c>
      <c r="J71" s="12">
        <v>11</v>
      </c>
      <c r="K71" s="7" t="s">
        <v>37</v>
      </c>
      <c r="L71" s="7" t="s">
        <v>234</v>
      </c>
      <c r="M71" s="7" t="s">
        <v>26</v>
      </c>
      <c r="N71" s="14">
        <f t="shared" ref="N71" si="33">K71*400+L71*100+M71</f>
        <v>7207</v>
      </c>
      <c r="O71" s="12">
        <v>330</v>
      </c>
      <c r="P71" s="14">
        <f t="shared" ref="P71" si="34">N71*O71</f>
        <v>2378310</v>
      </c>
      <c r="Q71" s="15">
        <f t="shared" ref="Q71" si="35">P71*0.01%</f>
        <v>237.83100000000002</v>
      </c>
      <c r="R71" s="15">
        <f t="shared" ref="R71" si="36">Q71*90%</f>
        <v>214.04790000000003</v>
      </c>
      <c r="S71" s="16">
        <f t="shared" ref="S71" si="37">Q71-R71</f>
        <v>23.78309999999999</v>
      </c>
      <c r="T71" s="13"/>
      <c r="U71" s="17"/>
      <c r="V71" s="17"/>
      <c r="W71" s="17"/>
    </row>
    <row r="72" spans="1:23" s="18" customFormat="1" ht="22.5" thickBot="1" x14ac:dyDescent="0.5">
      <c r="A72" s="90"/>
      <c r="B72" s="98" t="s">
        <v>280</v>
      </c>
      <c r="C72" s="99"/>
      <c r="D72" s="100"/>
      <c r="E72" s="23"/>
      <c r="F72" s="7" t="s">
        <v>163</v>
      </c>
      <c r="G72" s="11" t="s">
        <v>157</v>
      </c>
      <c r="H72" s="7" t="s">
        <v>279</v>
      </c>
      <c r="I72" s="7" t="s">
        <v>23</v>
      </c>
      <c r="J72" s="12">
        <v>11</v>
      </c>
      <c r="K72" s="7" t="s">
        <v>24</v>
      </c>
      <c r="L72" s="7" t="s">
        <v>234</v>
      </c>
      <c r="M72" s="7" t="s">
        <v>84</v>
      </c>
      <c r="N72" s="14">
        <f t="shared" ref="N72" si="38">K72*400+L72*100+M72</f>
        <v>2070</v>
      </c>
      <c r="O72" s="12">
        <v>330</v>
      </c>
      <c r="P72" s="14">
        <f t="shared" ref="P72" si="39">N72*O72</f>
        <v>683100</v>
      </c>
      <c r="Q72" s="15">
        <f t="shared" ref="Q72:Q73" si="40">P72*0.01%</f>
        <v>68.31</v>
      </c>
      <c r="R72" s="15">
        <f t="shared" ref="R72:R73" si="41">Q72*90%</f>
        <v>61.479000000000006</v>
      </c>
      <c r="S72" s="16">
        <f t="shared" ref="S72:S73" si="42">Q72-R72</f>
        <v>6.830999999999996</v>
      </c>
      <c r="T72" s="13"/>
      <c r="U72" s="17"/>
      <c r="V72" s="17"/>
      <c r="W72" s="17"/>
    </row>
    <row r="73" spans="1:23" s="18" customFormat="1" ht="21.75" x14ac:dyDescent="0.45">
      <c r="A73" s="91"/>
      <c r="B73" s="42"/>
      <c r="C73" s="8"/>
      <c r="D73" s="9"/>
      <c r="E73" s="46"/>
      <c r="F73" s="7"/>
      <c r="G73" s="11"/>
      <c r="H73" s="7"/>
      <c r="I73" s="7"/>
      <c r="J73" s="12"/>
      <c r="K73" s="7"/>
      <c r="L73" s="7"/>
      <c r="M73" s="7"/>
      <c r="N73" s="14"/>
      <c r="O73" s="12"/>
      <c r="P73" s="14">
        <f>SUM(P70:P72)</f>
        <v>3152820</v>
      </c>
      <c r="Q73" s="15">
        <f t="shared" si="40"/>
        <v>315.28200000000004</v>
      </c>
      <c r="R73" s="15">
        <f t="shared" si="41"/>
        <v>283.75380000000007</v>
      </c>
      <c r="S73" s="16">
        <f t="shared" si="42"/>
        <v>31.52819999999997</v>
      </c>
      <c r="T73" s="13"/>
      <c r="U73" s="17"/>
      <c r="V73" s="17"/>
      <c r="W73" s="17"/>
    </row>
    <row r="74" spans="1:23" s="18" customFormat="1" ht="21.75" x14ac:dyDescent="0.45">
      <c r="A74" s="47" t="s">
        <v>45</v>
      </c>
      <c r="B74" s="42" t="s">
        <v>103</v>
      </c>
      <c r="C74" s="8" t="s">
        <v>127</v>
      </c>
      <c r="D74" s="9" t="s">
        <v>108</v>
      </c>
      <c r="E74" s="78" t="s">
        <v>315</v>
      </c>
      <c r="F74" s="75" t="s">
        <v>171</v>
      </c>
      <c r="G74" s="11" t="s">
        <v>157</v>
      </c>
      <c r="H74" s="7" t="s">
        <v>199</v>
      </c>
      <c r="I74" s="7" t="s">
        <v>64</v>
      </c>
      <c r="J74" s="12">
        <v>11</v>
      </c>
      <c r="K74" s="7" t="s">
        <v>24</v>
      </c>
      <c r="L74" s="7" t="s">
        <v>21</v>
      </c>
      <c r="M74" s="7" t="s">
        <v>235</v>
      </c>
      <c r="N74" s="14">
        <f t="shared" si="20"/>
        <v>2298</v>
      </c>
      <c r="O74" s="12">
        <v>330</v>
      </c>
      <c r="P74" s="14">
        <f t="shared" si="21"/>
        <v>758340</v>
      </c>
      <c r="Q74" s="15">
        <f t="shared" si="22"/>
        <v>75.834000000000003</v>
      </c>
      <c r="R74" s="15">
        <f t="shared" si="18"/>
        <v>68.250600000000006</v>
      </c>
      <c r="S74" s="16">
        <f t="shared" si="19"/>
        <v>7.5833999999999975</v>
      </c>
      <c r="T74" s="13"/>
      <c r="U74" s="17"/>
      <c r="V74" s="17"/>
      <c r="W74" s="17"/>
    </row>
    <row r="75" spans="1:23" s="18" customFormat="1" ht="21" x14ac:dyDescent="0.45">
      <c r="A75" s="89" t="s">
        <v>46</v>
      </c>
      <c r="B75" s="42" t="s">
        <v>103</v>
      </c>
      <c r="C75" s="8" t="s">
        <v>128</v>
      </c>
      <c r="D75" s="9" t="s">
        <v>104</v>
      </c>
      <c r="E75" s="77">
        <v>3470300100851</v>
      </c>
      <c r="F75" s="6" t="s">
        <v>83</v>
      </c>
      <c r="G75" s="12" t="s">
        <v>249</v>
      </c>
      <c r="H75" s="12">
        <v>913</v>
      </c>
      <c r="I75" s="12">
        <v>15</v>
      </c>
      <c r="J75" s="12">
        <v>1</v>
      </c>
      <c r="K75" s="12">
        <v>11</v>
      </c>
      <c r="L75" s="12">
        <v>3</v>
      </c>
      <c r="M75" s="12">
        <v>49</v>
      </c>
      <c r="N75" s="14">
        <f>K75*400+L75*100+M75</f>
        <v>4749</v>
      </c>
      <c r="O75" s="12">
        <v>330</v>
      </c>
      <c r="P75" s="14">
        <f>N75*O75</f>
        <v>1567170</v>
      </c>
      <c r="Q75" s="15">
        <f t="shared" si="22"/>
        <v>156.71700000000001</v>
      </c>
      <c r="R75" s="15">
        <f t="shared" si="18"/>
        <v>141.04530000000003</v>
      </c>
      <c r="S75" s="16">
        <f t="shared" si="19"/>
        <v>15.671699999999987</v>
      </c>
      <c r="T75" s="13"/>
      <c r="U75" s="17"/>
      <c r="V75" s="17"/>
      <c r="W75" s="17"/>
    </row>
    <row r="76" spans="1:23" s="18" customFormat="1" ht="21" x14ac:dyDescent="0.45">
      <c r="A76" s="90"/>
      <c r="B76" s="42"/>
      <c r="C76" s="8"/>
      <c r="D76" s="9"/>
      <c r="E76" s="10"/>
      <c r="F76" s="6" t="s">
        <v>83</v>
      </c>
      <c r="G76" s="12" t="s">
        <v>249</v>
      </c>
      <c r="H76" s="12">
        <v>820</v>
      </c>
      <c r="I76" s="12">
        <v>73</v>
      </c>
      <c r="J76" s="12">
        <v>1</v>
      </c>
      <c r="K76" s="12">
        <v>1</v>
      </c>
      <c r="L76" s="12">
        <v>2</v>
      </c>
      <c r="M76" s="12">
        <v>70</v>
      </c>
      <c r="N76" s="14">
        <f>K76*400+L76*100+M76</f>
        <v>670</v>
      </c>
      <c r="O76" s="12">
        <v>330</v>
      </c>
      <c r="P76" s="14">
        <f>N76*O76</f>
        <v>221100</v>
      </c>
      <c r="Q76" s="15">
        <f t="shared" si="22"/>
        <v>22.11</v>
      </c>
      <c r="R76" s="15">
        <f t="shared" si="18"/>
        <v>19.899000000000001</v>
      </c>
      <c r="S76" s="16">
        <f t="shared" si="19"/>
        <v>2.2109999999999985</v>
      </c>
      <c r="T76" s="13"/>
      <c r="U76" s="17"/>
      <c r="V76" s="17"/>
      <c r="W76" s="17"/>
    </row>
    <row r="77" spans="1:23" s="18" customFormat="1" ht="21" x14ac:dyDescent="0.45">
      <c r="A77" s="90"/>
      <c r="B77" s="42"/>
      <c r="C77" s="8"/>
      <c r="D77" s="9"/>
      <c r="E77" s="10"/>
      <c r="F77" s="6" t="s">
        <v>83</v>
      </c>
      <c r="G77" s="12" t="s">
        <v>249</v>
      </c>
      <c r="H77" s="12" t="s">
        <v>251</v>
      </c>
      <c r="I77" s="12">
        <v>326</v>
      </c>
      <c r="J77" s="12">
        <v>11</v>
      </c>
      <c r="K77" s="12">
        <v>0</v>
      </c>
      <c r="L77" s="12">
        <v>2</v>
      </c>
      <c r="M77" s="12">
        <v>39</v>
      </c>
      <c r="N77" s="14">
        <f>K77*400+L77*100+M77</f>
        <v>239</v>
      </c>
      <c r="O77" s="12">
        <v>330</v>
      </c>
      <c r="P77" s="14">
        <f>N77*O77</f>
        <v>78870</v>
      </c>
      <c r="Q77" s="15">
        <f t="shared" si="22"/>
        <v>7.8870000000000005</v>
      </c>
      <c r="R77" s="15">
        <f t="shared" si="18"/>
        <v>7.0983000000000009</v>
      </c>
      <c r="S77" s="16">
        <f t="shared" si="19"/>
        <v>0.78869999999999951</v>
      </c>
      <c r="T77" s="13"/>
      <c r="U77" s="17"/>
      <c r="V77" s="17"/>
      <c r="W77" s="17"/>
    </row>
    <row r="78" spans="1:23" s="18" customFormat="1" ht="21" x14ac:dyDescent="0.45">
      <c r="A78" s="91"/>
      <c r="B78" s="42"/>
      <c r="C78" s="8"/>
      <c r="D78" s="9"/>
      <c r="E78" s="10"/>
      <c r="F78" s="6"/>
      <c r="G78" s="12"/>
      <c r="H78" s="12"/>
      <c r="I78" s="12"/>
      <c r="J78" s="12"/>
      <c r="K78" s="12"/>
      <c r="L78" s="12"/>
      <c r="M78" s="12"/>
      <c r="N78" s="14"/>
      <c r="O78" s="12"/>
      <c r="P78" s="14">
        <f>SUM(P75:P77)</f>
        <v>1867140</v>
      </c>
      <c r="Q78" s="15">
        <f t="shared" si="22"/>
        <v>186.714</v>
      </c>
      <c r="R78" s="15">
        <f t="shared" si="18"/>
        <v>168.04259999999999</v>
      </c>
      <c r="S78" s="16">
        <f t="shared" si="19"/>
        <v>18.671400000000006</v>
      </c>
      <c r="T78" s="13"/>
      <c r="U78" s="17"/>
      <c r="V78" s="17"/>
      <c r="W78" s="17"/>
    </row>
    <row r="79" spans="1:23" s="18" customFormat="1" ht="21.75" thickBot="1" x14ac:dyDescent="0.5">
      <c r="A79" s="89" t="s">
        <v>47</v>
      </c>
      <c r="B79" s="42" t="s">
        <v>103</v>
      </c>
      <c r="C79" s="8" t="s">
        <v>284</v>
      </c>
      <c r="D79" s="9" t="s">
        <v>108</v>
      </c>
      <c r="E79" s="39" t="s">
        <v>285</v>
      </c>
      <c r="F79" s="43" t="s">
        <v>160</v>
      </c>
      <c r="G79" s="11" t="s">
        <v>157</v>
      </c>
      <c r="H79" s="7" t="s">
        <v>286</v>
      </c>
      <c r="I79" s="7" t="s">
        <v>27</v>
      </c>
      <c r="J79" s="20">
        <v>6</v>
      </c>
      <c r="K79" s="7" t="s">
        <v>28</v>
      </c>
      <c r="L79" s="7" t="s">
        <v>20</v>
      </c>
      <c r="M79" s="7" t="s">
        <v>19</v>
      </c>
      <c r="N79" s="14">
        <f t="shared" ref="N79:N80" si="43">K79*400+L79*100+M79</f>
        <v>3744</v>
      </c>
      <c r="O79" s="12">
        <v>330</v>
      </c>
      <c r="P79" s="14">
        <f t="shared" ref="P79:P80" si="44">N79*O79</f>
        <v>1235520</v>
      </c>
      <c r="Q79" s="15">
        <f t="shared" si="22"/>
        <v>123.55200000000001</v>
      </c>
      <c r="R79" s="15">
        <f t="shared" ref="R79:R83" si="45">Q79*90%</f>
        <v>111.19680000000001</v>
      </c>
      <c r="S79" s="16">
        <f t="shared" ref="S79:S83" si="46">Q79-R79</f>
        <v>12.355199999999996</v>
      </c>
      <c r="T79" s="13"/>
      <c r="U79" s="17"/>
      <c r="V79" s="17"/>
      <c r="W79" s="17"/>
    </row>
    <row r="80" spans="1:23" s="18" customFormat="1" ht="21.75" x14ac:dyDescent="0.45">
      <c r="A80" s="90"/>
      <c r="B80" s="42"/>
      <c r="C80" s="8"/>
      <c r="D80" s="9"/>
      <c r="E80" s="19"/>
      <c r="F80" s="43"/>
      <c r="G80" s="11"/>
      <c r="H80" s="7" t="s">
        <v>287</v>
      </c>
      <c r="I80" s="7" t="s">
        <v>288</v>
      </c>
      <c r="J80" s="20">
        <v>6</v>
      </c>
      <c r="K80" s="7" t="s">
        <v>234</v>
      </c>
      <c r="L80" s="7" t="s">
        <v>234</v>
      </c>
      <c r="M80" s="7" t="s">
        <v>94</v>
      </c>
      <c r="N80" s="14">
        <f t="shared" si="43"/>
        <v>87</v>
      </c>
      <c r="O80" s="12">
        <v>330</v>
      </c>
      <c r="P80" s="14">
        <f t="shared" si="44"/>
        <v>28710</v>
      </c>
      <c r="Q80" s="15">
        <f t="shared" si="22"/>
        <v>2.871</v>
      </c>
      <c r="R80" s="15">
        <f t="shared" si="45"/>
        <v>2.5838999999999999</v>
      </c>
      <c r="S80" s="16">
        <f t="shared" si="46"/>
        <v>0.28710000000000013</v>
      </c>
      <c r="T80" s="13"/>
      <c r="U80" s="17"/>
      <c r="V80" s="17"/>
      <c r="W80" s="17"/>
    </row>
    <row r="81" spans="1:23" s="18" customFormat="1" ht="21.75" x14ac:dyDescent="0.45">
      <c r="A81" s="90"/>
      <c r="B81" s="42"/>
      <c r="C81" s="8"/>
      <c r="D81" s="9"/>
      <c r="E81" s="19"/>
      <c r="F81" s="43"/>
      <c r="G81" s="11"/>
      <c r="H81" s="7" t="s">
        <v>286</v>
      </c>
      <c r="I81" s="7" t="s">
        <v>39</v>
      </c>
      <c r="J81" s="20">
        <v>6</v>
      </c>
      <c r="K81" s="7" t="s">
        <v>25</v>
      </c>
      <c r="L81" s="7" t="s">
        <v>20</v>
      </c>
      <c r="M81" s="7" t="s">
        <v>19</v>
      </c>
      <c r="N81" s="14">
        <f t="shared" ref="N81" si="47">K81*400+L81*100+M81</f>
        <v>2544</v>
      </c>
      <c r="O81" s="12">
        <v>330</v>
      </c>
      <c r="P81" s="14">
        <f t="shared" ref="P81" si="48">N81*O81</f>
        <v>839520</v>
      </c>
      <c r="Q81" s="15">
        <f t="shared" ref="Q81" si="49">P81*0.01%</f>
        <v>83.951999999999998</v>
      </c>
      <c r="R81" s="15">
        <f t="shared" ref="R81" si="50">Q81*90%</f>
        <v>75.556799999999996</v>
      </c>
      <c r="S81" s="16">
        <f t="shared" ref="S81" si="51">Q81-R81</f>
        <v>8.3952000000000027</v>
      </c>
      <c r="T81" s="13"/>
      <c r="U81" s="17"/>
      <c r="V81" s="17"/>
      <c r="W81" s="17"/>
    </row>
    <row r="82" spans="1:23" s="18" customFormat="1" ht="21.75" x14ac:dyDescent="0.45">
      <c r="A82" s="91"/>
      <c r="B82" s="42"/>
      <c r="C82" s="8"/>
      <c r="D82" s="9"/>
      <c r="E82" s="19"/>
      <c r="F82" s="43"/>
      <c r="G82" s="11"/>
      <c r="H82" s="7"/>
      <c r="I82" s="7"/>
      <c r="J82" s="20"/>
      <c r="K82" s="7"/>
      <c r="L82" s="7"/>
      <c r="M82" s="7"/>
      <c r="N82" s="14"/>
      <c r="O82" s="12"/>
      <c r="P82" s="14">
        <f>SUM(P79:P81)</f>
        <v>2103750</v>
      </c>
      <c r="Q82" s="15">
        <f t="shared" si="22"/>
        <v>210.375</v>
      </c>
      <c r="R82" s="15">
        <f t="shared" si="45"/>
        <v>189.33750000000001</v>
      </c>
      <c r="S82" s="16">
        <f t="shared" si="46"/>
        <v>21.037499999999994</v>
      </c>
      <c r="T82" s="13"/>
      <c r="U82" s="17"/>
      <c r="V82" s="17"/>
      <c r="W82" s="17"/>
    </row>
    <row r="83" spans="1:23" s="18" customFormat="1" ht="21.75" x14ac:dyDescent="0.45">
      <c r="A83" s="47" t="s">
        <v>48</v>
      </c>
      <c r="B83" s="42" t="s">
        <v>103</v>
      </c>
      <c r="C83" s="8" t="s">
        <v>289</v>
      </c>
      <c r="D83" s="9" t="s">
        <v>102</v>
      </c>
      <c r="E83" s="19" t="s">
        <v>290</v>
      </c>
      <c r="F83" s="43" t="s">
        <v>257</v>
      </c>
      <c r="G83" s="11" t="s">
        <v>157</v>
      </c>
      <c r="H83" s="7" t="s">
        <v>53</v>
      </c>
      <c r="I83" s="7" t="s">
        <v>46</v>
      </c>
      <c r="J83" s="20">
        <v>6</v>
      </c>
      <c r="K83" s="7" t="s">
        <v>26</v>
      </c>
      <c r="L83" s="7" t="s">
        <v>21</v>
      </c>
      <c r="M83" s="7" t="s">
        <v>29</v>
      </c>
      <c r="N83" s="14">
        <f t="shared" ref="N83" si="52">K83*400+L83*100+M83</f>
        <v>3010</v>
      </c>
      <c r="O83" s="12">
        <v>330</v>
      </c>
      <c r="P83" s="14">
        <f t="shared" ref="P83" si="53">N83*O83</f>
        <v>993300</v>
      </c>
      <c r="Q83" s="15">
        <f t="shared" si="22"/>
        <v>99.33</v>
      </c>
      <c r="R83" s="15">
        <f t="shared" si="45"/>
        <v>89.397000000000006</v>
      </c>
      <c r="S83" s="16">
        <f t="shared" si="46"/>
        <v>9.9329999999999927</v>
      </c>
      <c r="T83" s="13" t="s">
        <v>258</v>
      </c>
      <c r="U83" s="17"/>
      <c r="V83" s="17"/>
      <c r="W83" s="17"/>
    </row>
    <row r="84" spans="1:23" s="18" customFormat="1" ht="21" x14ac:dyDescent="0.45">
      <c r="A84" s="47" t="s">
        <v>50</v>
      </c>
      <c r="B84" s="42" t="s">
        <v>100</v>
      </c>
      <c r="C84" s="8" t="s">
        <v>129</v>
      </c>
      <c r="D84" s="9" t="s">
        <v>102</v>
      </c>
      <c r="E84" s="10"/>
      <c r="F84" s="7" t="s">
        <v>172</v>
      </c>
      <c r="G84" s="11" t="s">
        <v>157</v>
      </c>
      <c r="H84" s="7" t="s">
        <v>185</v>
      </c>
      <c r="I84" s="7" t="s">
        <v>220</v>
      </c>
      <c r="J84" s="12">
        <v>11</v>
      </c>
      <c r="K84" s="7" t="s">
        <v>20</v>
      </c>
      <c r="L84" s="7" t="s">
        <v>20</v>
      </c>
      <c r="M84" s="7" t="s">
        <v>46</v>
      </c>
      <c r="N84" s="14">
        <f t="shared" si="20"/>
        <v>527</v>
      </c>
      <c r="O84" s="12">
        <v>330</v>
      </c>
      <c r="P84" s="14">
        <f t="shared" si="21"/>
        <v>173910</v>
      </c>
      <c r="Q84" s="15">
        <f t="shared" si="22"/>
        <v>17.391000000000002</v>
      </c>
      <c r="R84" s="15">
        <f t="shared" si="18"/>
        <v>15.651900000000001</v>
      </c>
      <c r="S84" s="16">
        <f t="shared" si="19"/>
        <v>1.7391000000000005</v>
      </c>
      <c r="T84" s="13"/>
      <c r="U84" s="17"/>
      <c r="V84" s="17"/>
      <c r="W84" s="17"/>
    </row>
    <row r="85" spans="1:23" s="18" customFormat="1" ht="21" x14ac:dyDescent="0.45">
      <c r="A85" s="47" t="s">
        <v>318</v>
      </c>
      <c r="B85" s="42" t="s">
        <v>103</v>
      </c>
      <c r="C85" s="8" t="s">
        <v>130</v>
      </c>
      <c r="D85" s="9" t="s">
        <v>102</v>
      </c>
      <c r="E85" s="10"/>
      <c r="F85" s="7" t="s">
        <v>158</v>
      </c>
      <c r="G85" s="11" t="s">
        <v>157</v>
      </c>
      <c r="H85" s="7" t="s">
        <v>188</v>
      </c>
      <c r="I85" s="7" t="s">
        <v>36</v>
      </c>
      <c r="J85" s="12">
        <v>11</v>
      </c>
      <c r="K85" s="7" t="s">
        <v>34</v>
      </c>
      <c r="L85" s="7" t="s">
        <v>21</v>
      </c>
      <c r="M85" s="7" t="s">
        <v>96</v>
      </c>
      <c r="N85" s="14">
        <f t="shared" si="20"/>
        <v>6290</v>
      </c>
      <c r="O85" s="12">
        <v>330</v>
      </c>
      <c r="P85" s="14">
        <f t="shared" si="21"/>
        <v>2075700</v>
      </c>
      <c r="Q85" s="15">
        <f t="shared" si="22"/>
        <v>207.57000000000002</v>
      </c>
      <c r="R85" s="15">
        <f t="shared" si="18"/>
        <v>186.81300000000002</v>
      </c>
      <c r="S85" s="16">
        <f t="shared" si="19"/>
        <v>20.757000000000005</v>
      </c>
      <c r="T85" s="13"/>
      <c r="U85" s="17"/>
      <c r="V85" s="17"/>
      <c r="W85" s="17"/>
    </row>
    <row r="86" spans="1:23" s="18" customFormat="1" ht="21" x14ac:dyDescent="0.45">
      <c r="A86" s="89" t="s">
        <v>51</v>
      </c>
      <c r="B86" s="42" t="s">
        <v>103</v>
      </c>
      <c r="C86" s="8" t="s">
        <v>131</v>
      </c>
      <c r="D86" s="9" t="s">
        <v>132</v>
      </c>
      <c r="E86" s="10"/>
      <c r="F86" s="7" t="s">
        <v>173</v>
      </c>
      <c r="G86" s="11" t="s">
        <v>157</v>
      </c>
      <c r="H86" s="7" t="s">
        <v>185</v>
      </c>
      <c r="I86" s="7" t="s">
        <v>221</v>
      </c>
      <c r="J86" s="12">
        <v>11</v>
      </c>
      <c r="K86" s="7" t="s">
        <v>234</v>
      </c>
      <c r="L86" s="7" t="s">
        <v>234</v>
      </c>
      <c r="M86" s="7" t="s">
        <v>77</v>
      </c>
      <c r="N86" s="14">
        <f t="shared" si="20"/>
        <v>61</v>
      </c>
      <c r="O86" s="12">
        <v>330</v>
      </c>
      <c r="P86" s="14">
        <f t="shared" si="21"/>
        <v>20130</v>
      </c>
      <c r="Q86" s="15">
        <f t="shared" si="22"/>
        <v>2.0129999999999999</v>
      </c>
      <c r="R86" s="15">
        <f t="shared" si="18"/>
        <v>1.8116999999999999</v>
      </c>
      <c r="S86" s="16">
        <f t="shared" si="19"/>
        <v>0.20130000000000003</v>
      </c>
      <c r="T86" s="13"/>
      <c r="U86" s="17"/>
      <c r="V86" s="17"/>
      <c r="W86" s="17"/>
    </row>
    <row r="87" spans="1:23" s="18" customFormat="1" ht="21" x14ac:dyDescent="0.45">
      <c r="A87" s="91"/>
      <c r="B87" s="44"/>
      <c r="C87" s="8"/>
      <c r="D87" s="9"/>
      <c r="E87" s="10"/>
      <c r="F87" s="7"/>
      <c r="G87" s="11"/>
      <c r="H87" s="7"/>
      <c r="I87" s="7"/>
      <c r="J87" s="12"/>
      <c r="K87" s="7"/>
      <c r="L87" s="7"/>
      <c r="M87" s="7"/>
      <c r="N87" s="110" t="s">
        <v>308</v>
      </c>
      <c r="O87" s="111"/>
      <c r="P87" s="111"/>
      <c r="Q87" s="111"/>
      <c r="R87" s="112"/>
      <c r="S87" s="16"/>
      <c r="T87" s="13"/>
      <c r="U87" s="17"/>
      <c r="V87" s="17"/>
      <c r="W87" s="17"/>
    </row>
    <row r="88" spans="1:23" s="18" customFormat="1" ht="21" x14ac:dyDescent="0.45">
      <c r="A88" s="47" t="s">
        <v>52</v>
      </c>
      <c r="B88" s="42" t="s">
        <v>100</v>
      </c>
      <c r="C88" s="8" t="s">
        <v>133</v>
      </c>
      <c r="D88" s="9" t="s">
        <v>134</v>
      </c>
      <c r="E88" s="10"/>
      <c r="F88" s="7" t="s">
        <v>174</v>
      </c>
      <c r="G88" s="11" t="s">
        <v>157</v>
      </c>
      <c r="H88" s="7" t="s">
        <v>198</v>
      </c>
      <c r="I88" s="7" t="s">
        <v>19</v>
      </c>
      <c r="J88" s="12">
        <v>11</v>
      </c>
      <c r="K88" s="7" t="s">
        <v>234</v>
      </c>
      <c r="L88" s="7" t="s">
        <v>22</v>
      </c>
      <c r="M88" s="7" t="s">
        <v>78</v>
      </c>
      <c r="N88" s="14">
        <f t="shared" si="20"/>
        <v>362</v>
      </c>
      <c r="O88" s="12">
        <v>330</v>
      </c>
      <c r="P88" s="14">
        <f t="shared" si="21"/>
        <v>119460</v>
      </c>
      <c r="Q88" s="15">
        <f t="shared" si="22"/>
        <v>11.946</v>
      </c>
      <c r="R88" s="15">
        <f t="shared" si="18"/>
        <v>10.7514</v>
      </c>
      <c r="S88" s="16">
        <f t="shared" si="19"/>
        <v>1.1945999999999994</v>
      </c>
      <c r="T88" s="13"/>
      <c r="U88" s="17"/>
      <c r="V88" s="17"/>
      <c r="W88" s="17"/>
    </row>
    <row r="89" spans="1:23" s="18" customFormat="1" ht="21" x14ac:dyDescent="0.45">
      <c r="A89" s="89" t="s">
        <v>53</v>
      </c>
      <c r="B89" s="42" t="s">
        <v>103</v>
      </c>
      <c r="C89" s="8" t="s">
        <v>135</v>
      </c>
      <c r="D89" s="9" t="s">
        <v>102</v>
      </c>
      <c r="E89" s="10"/>
      <c r="F89" s="7" t="s">
        <v>175</v>
      </c>
      <c r="G89" s="11" t="s">
        <v>157</v>
      </c>
      <c r="H89" s="7" t="s">
        <v>200</v>
      </c>
      <c r="I89" s="7" t="s">
        <v>54</v>
      </c>
      <c r="J89" s="12">
        <v>11</v>
      </c>
      <c r="K89" s="7" t="s">
        <v>20</v>
      </c>
      <c r="L89" s="7" t="s">
        <v>20</v>
      </c>
      <c r="M89" s="7" t="s">
        <v>31</v>
      </c>
      <c r="N89" s="14">
        <f t="shared" si="20"/>
        <v>512</v>
      </c>
      <c r="O89" s="12">
        <v>330</v>
      </c>
      <c r="P89" s="14">
        <f t="shared" si="21"/>
        <v>168960</v>
      </c>
      <c r="Q89" s="15">
        <f t="shared" si="22"/>
        <v>16.896000000000001</v>
      </c>
      <c r="R89" s="15">
        <f t="shared" ref="R89:R163" si="54">Q89*90%</f>
        <v>15.2064</v>
      </c>
      <c r="S89" s="16">
        <f t="shared" ref="S89:S163" si="55">Q89-R89</f>
        <v>1.6896000000000004</v>
      </c>
      <c r="T89" s="13"/>
      <c r="U89" s="17"/>
      <c r="V89" s="17"/>
      <c r="W89" s="17"/>
    </row>
    <row r="90" spans="1:23" s="18" customFormat="1" ht="21" x14ac:dyDescent="0.45">
      <c r="A90" s="90"/>
      <c r="B90" s="42"/>
      <c r="C90" s="8"/>
      <c r="D90" s="9"/>
      <c r="E90" s="10"/>
      <c r="F90" s="7"/>
      <c r="G90" s="11"/>
      <c r="H90" s="7"/>
      <c r="I90" s="7"/>
      <c r="J90" s="12">
        <v>11</v>
      </c>
      <c r="K90" s="7" t="s">
        <v>24</v>
      </c>
      <c r="L90" s="7" t="s">
        <v>21</v>
      </c>
      <c r="M90" s="7" t="s">
        <v>33</v>
      </c>
      <c r="N90" s="14">
        <f t="shared" ref="N90" si="56">K90*400+L90*100+M90</f>
        <v>2214</v>
      </c>
      <c r="O90" s="12">
        <v>330</v>
      </c>
      <c r="P90" s="14">
        <f t="shared" ref="P90" si="57">N90*O90</f>
        <v>730620</v>
      </c>
      <c r="Q90" s="15">
        <f t="shared" ref="Q90:Q91" si="58">P90*0.01%</f>
        <v>73.061999999999998</v>
      </c>
      <c r="R90" s="15">
        <f t="shared" ref="R90:R91" si="59">Q90*90%</f>
        <v>65.755799999999994</v>
      </c>
      <c r="S90" s="16">
        <f t="shared" ref="S90:S91" si="60">Q90-R90</f>
        <v>7.306200000000004</v>
      </c>
      <c r="T90" s="13"/>
      <c r="U90" s="17"/>
      <c r="V90" s="17"/>
      <c r="W90" s="17"/>
    </row>
    <row r="91" spans="1:23" s="18" customFormat="1" ht="21" x14ac:dyDescent="0.45">
      <c r="A91" s="91"/>
      <c r="B91" s="42"/>
      <c r="C91" s="8"/>
      <c r="D91" s="9"/>
      <c r="E91" s="10"/>
      <c r="F91" s="7"/>
      <c r="G91" s="11"/>
      <c r="H91" s="7"/>
      <c r="I91" s="7"/>
      <c r="J91" s="12"/>
      <c r="K91" s="7"/>
      <c r="L91" s="7"/>
      <c r="M91" s="7"/>
      <c r="N91" s="14"/>
      <c r="O91" s="12"/>
      <c r="P91" s="14">
        <f>SUM(P89:P90)</f>
        <v>899580</v>
      </c>
      <c r="Q91" s="15">
        <f t="shared" si="58"/>
        <v>89.957999999999998</v>
      </c>
      <c r="R91" s="15">
        <f t="shared" si="59"/>
        <v>80.962199999999996</v>
      </c>
      <c r="S91" s="16">
        <f t="shared" si="60"/>
        <v>8.9958000000000027</v>
      </c>
      <c r="T91" s="13"/>
      <c r="U91" s="17"/>
      <c r="V91" s="17"/>
      <c r="W91" s="17"/>
    </row>
    <row r="92" spans="1:23" s="18" customFormat="1" ht="22.5" thickBot="1" x14ac:dyDescent="0.5">
      <c r="A92" s="89" t="s">
        <v>54</v>
      </c>
      <c r="B92" s="42" t="s">
        <v>103</v>
      </c>
      <c r="C92" s="8" t="s">
        <v>136</v>
      </c>
      <c r="D92" s="9" t="s">
        <v>102</v>
      </c>
      <c r="E92" s="76" t="s">
        <v>316</v>
      </c>
      <c r="F92" s="7" t="s">
        <v>176</v>
      </c>
      <c r="G92" s="11" t="s">
        <v>157</v>
      </c>
      <c r="H92" s="7" t="s">
        <v>198</v>
      </c>
      <c r="I92" s="7" t="s">
        <v>56</v>
      </c>
      <c r="J92" s="12">
        <v>11</v>
      </c>
      <c r="K92" s="7" t="s">
        <v>20</v>
      </c>
      <c r="L92" s="7" t="s">
        <v>22</v>
      </c>
      <c r="M92" s="7" t="s">
        <v>76</v>
      </c>
      <c r="N92" s="14">
        <f t="shared" si="20"/>
        <v>760</v>
      </c>
      <c r="O92" s="12">
        <v>330</v>
      </c>
      <c r="P92" s="14">
        <f t="shared" si="21"/>
        <v>250800</v>
      </c>
      <c r="Q92" s="15">
        <f t="shared" si="22"/>
        <v>25.080000000000002</v>
      </c>
      <c r="R92" s="15">
        <f t="shared" si="54"/>
        <v>22.572000000000003</v>
      </c>
      <c r="S92" s="16">
        <f t="shared" si="55"/>
        <v>2.5079999999999991</v>
      </c>
      <c r="T92" s="13"/>
      <c r="U92" s="17"/>
      <c r="V92" s="17"/>
      <c r="W92" s="17"/>
    </row>
    <row r="93" spans="1:23" s="18" customFormat="1" ht="21" x14ac:dyDescent="0.45">
      <c r="A93" s="90"/>
      <c r="B93" s="42"/>
      <c r="C93" s="8"/>
      <c r="D93" s="9"/>
      <c r="E93" s="10"/>
      <c r="F93" s="7"/>
      <c r="G93" s="11" t="s">
        <v>157</v>
      </c>
      <c r="H93" s="7" t="s">
        <v>186</v>
      </c>
      <c r="I93" s="7" t="s">
        <v>222</v>
      </c>
      <c r="J93" s="12">
        <v>11</v>
      </c>
      <c r="K93" s="7" t="s">
        <v>234</v>
      </c>
      <c r="L93" s="7" t="s">
        <v>20</v>
      </c>
      <c r="M93" s="7" t="s">
        <v>29</v>
      </c>
      <c r="N93" s="14">
        <f t="shared" si="20"/>
        <v>110</v>
      </c>
      <c r="O93" s="12">
        <v>330</v>
      </c>
      <c r="P93" s="14">
        <f t="shared" si="21"/>
        <v>36300</v>
      </c>
      <c r="Q93" s="15">
        <f t="shared" si="22"/>
        <v>3.6300000000000003</v>
      </c>
      <c r="R93" s="15">
        <f t="shared" si="54"/>
        <v>3.2670000000000003</v>
      </c>
      <c r="S93" s="16">
        <f t="shared" si="55"/>
        <v>0.36299999999999999</v>
      </c>
      <c r="T93" s="13"/>
      <c r="U93" s="17"/>
      <c r="V93" s="17"/>
      <c r="W93" s="17"/>
    </row>
    <row r="94" spans="1:23" s="18" customFormat="1" ht="21" x14ac:dyDescent="0.45">
      <c r="A94" s="91"/>
      <c r="B94" s="42"/>
      <c r="C94" s="8"/>
      <c r="D94" s="9"/>
      <c r="E94" s="10"/>
      <c r="F94" s="7"/>
      <c r="G94" s="11"/>
      <c r="H94" s="7"/>
      <c r="I94" s="7"/>
      <c r="J94" s="12"/>
      <c r="K94" s="7"/>
      <c r="L94" s="7"/>
      <c r="M94" s="7"/>
      <c r="N94" s="14"/>
      <c r="O94" s="12"/>
      <c r="P94" s="14">
        <f>SUM(P92:P93)</f>
        <v>287100</v>
      </c>
      <c r="Q94" s="15">
        <f t="shared" si="22"/>
        <v>28.71</v>
      </c>
      <c r="R94" s="15">
        <f t="shared" si="54"/>
        <v>25.839000000000002</v>
      </c>
      <c r="S94" s="16">
        <f t="shared" si="55"/>
        <v>2.8709999999999987</v>
      </c>
      <c r="T94" s="13"/>
      <c r="U94" s="17"/>
      <c r="V94" s="17"/>
      <c r="W94" s="17"/>
    </row>
    <row r="95" spans="1:23" s="18" customFormat="1" ht="24.95" customHeight="1" thickBot="1" x14ac:dyDescent="0.5">
      <c r="A95" s="89" t="s">
        <v>55</v>
      </c>
      <c r="B95" s="42" t="s">
        <v>100</v>
      </c>
      <c r="C95" s="8" t="s">
        <v>137</v>
      </c>
      <c r="D95" s="9" t="s">
        <v>108</v>
      </c>
      <c r="E95" s="76" t="s">
        <v>291</v>
      </c>
      <c r="F95" s="7" t="s">
        <v>41</v>
      </c>
      <c r="G95" s="11" t="s">
        <v>157</v>
      </c>
      <c r="H95" s="7" t="s">
        <v>185</v>
      </c>
      <c r="I95" s="7" t="s">
        <v>223</v>
      </c>
      <c r="J95" s="12">
        <v>11</v>
      </c>
      <c r="K95" s="7" t="s">
        <v>234</v>
      </c>
      <c r="L95" s="7" t="s">
        <v>21</v>
      </c>
      <c r="M95" s="7" t="s">
        <v>235</v>
      </c>
      <c r="N95" s="14">
        <f t="shared" si="20"/>
        <v>298</v>
      </c>
      <c r="O95" s="12">
        <v>330</v>
      </c>
      <c r="P95" s="14">
        <f t="shared" si="21"/>
        <v>98340</v>
      </c>
      <c r="Q95" s="15">
        <f t="shared" si="22"/>
        <v>9.8339999999999996</v>
      </c>
      <c r="R95" s="15">
        <f t="shared" si="54"/>
        <v>8.8506</v>
      </c>
      <c r="S95" s="16">
        <f t="shared" si="55"/>
        <v>0.98339999999999961</v>
      </c>
      <c r="T95" s="13"/>
      <c r="U95" s="17"/>
      <c r="V95" s="17"/>
      <c r="W95" s="17"/>
    </row>
    <row r="96" spans="1:23" s="18" customFormat="1" ht="24.95" customHeight="1" x14ac:dyDescent="0.45">
      <c r="A96" s="90"/>
      <c r="B96" s="42"/>
      <c r="C96" s="8"/>
      <c r="D96" s="9"/>
      <c r="E96" s="10"/>
      <c r="F96" s="7" t="s">
        <v>41</v>
      </c>
      <c r="G96" s="11" t="s">
        <v>157</v>
      </c>
      <c r="H96" s="7" t="s">
        <v>292</v>
      </c>
      <c r="I96" s="7" t="s">
        <v>39</v>
      </c>
      <c r="J96" s="12">
        <v>11</v>
      </c>
      <c r="K96" s="7" t="s">
        <v>35</v>
      </c>
      <c r="L96" s="7" t="s">
        <v>22</v>
      </c>
      <c r="M96" s="7" t="s">
        <v>38</v>
      </c>
      <c r="N96" s="14">
        <f t="shared" si="20"/>
        <v>6719</v>
      </c>
      <c r="O96" s="12">
        <v>330</v>
      </c>
      <c r="P96" s="14">
        <f t="shared" si="21"/>
        <v>2217270</v>
      </c>
      <c r="Q96" s="15">
        <f t="shared" si="22"/>
        <v>221.727</v>
      </c>
      <c r="R96" s="15">
        <f t="shared" si="54"/>
        <v>199.55430000000001</v>
      </c>
      <c r="S96" s="16">
        <f t="shared" si="55"/>
        <v>22.172699999999992</v>
      </c>
      <c r="T96" s="13"/>
      <c r="U96" s="17"/>
      <c r="V96" s="17"/>
      <c r="W96" s="17"/>
    </row>
    <row r="97" spans="1:23" s="18" customFormat="1" ht="24.95" customHeight="1" x14ac:dyDescent="0.45">
      <c r="A97" s="90"/>
      <c r="B97" s="42"/>
      <c r="C97" s="8"/>
      <c r="D97" s="9"/>
      <c r="E97" s="10"/>
      <c r="F97" s="7" t="s">
        <v>41</v>
      </c>
      <c r="G97" s="11" t="s">
        <v>157</v>
      </c>
      <c r="H97" s="7" t="s">
        <v>200</v>
      </c>
      <c r="I97" s="7" t="s">
        <v>40</v>
      </c>
      <c r="J97" s="12">
        <v>11</v>
      </c>
      <c r="K97" s="7" t="s">
        <v>20</v>
      </c>
      <c r="L97" s="7" t="s">
        <v>234</v>
      </c>
      <c r="M97" s="7" t="s">
        <v>67</v>
      </c>
      <c r="N97" s="14">
        <f t="shared" ref="N97" si="61">K97*400+L97*100+M97</f>
        <v>450</v>
      </c>
      <c r="O97" s="12">
        <v>330</v>
      </c>
      <c r="P97" s="14">
        <f t="shared" ref="P97" si="62">N97*O97</f>
        <v>148500</v>
      </c>
      <c r="Q97" s="15">
        <f t="shared" ref="Q97:Q98" si="63">P97*0.01%</f>
        <v>14.850000000000001</v>
      </c>
      <c r="R97" s="15">
        <f t="shared" ref="R97:R98" si="64">Q97*90%</f>
        <v>13.365000000000002</v>
      </c>
      <c r="S97" s="16">
        <f t="shared" ref="S97:S98" si="65">Q97-R97</f>
        <v>1.4849999999999994</v>
      </c>
      <c r="T97" s="13"/>
      <c r="U97" s="17"/>
      <c r="V97" s="17"/>
      <c r="W97" s="17"/>
    </row>
    <row r="98" spans="1:23" s="18" customFormat="1" ht="24.95" customHeight="1" x14ac:dyDescent="0.45">
      <c r="A98" s="91"/>
      <c r="B98" s="42"/>
      <c r="C98" s="8"/>
      <c r="D98" s="9"/>
      <c r="E98" s="10"/>
      <c r="F98" s="7"/>
      <c r="G98" s="11"/>
      <c r="H98" s="7"/>
      <c r="I98" s="7"/>
      <c r="J98" s="12"/>
      <c r="K98" s="7"/>
      <c r="L98" s="7"/>
      <c r="M98" s="7"/>
      <c r="N98" s="14"/>
      <c r="O98" s="12"/>
      <c r="P98" s="14">
        <f>SUM(P95:P97)</f>
        <v>2464110</v>
      </c>
      <c r="Q98" s="15">
        <f t="shared" si="63"/>
        <v>246.411</v>
      </c>
      <c r="R98" s="15">
        <f t="shared" si="64"/>
        <v>221.76990000000001</v>
      </c>
      <c r="S98" s="16">
        <f t="shared" si="65"/>
        <v>24.641099999999994</v>
      </c>
      <c r="T98" s="13"/>
      <c r="U98" s="17"/>
      <c r="V98" s="17"/>
      <c r="W98" s="17"/>
    </row>
    <row r="99" spans="1:23" s="18" customFormat="1" ht="24.95" customHeight="1" x14ac:dyDescent="0.45">
      <c r="A99" s="47" t="s">
        <v>56</v>
      </c>
      <c r="B99" s="42" t="s">
        <v>105</v>
      </c>
      <c r="C99" s="8" t="s">
        <v>138</v>
      </c>
      <c r="D99" s="9" t="s">
        <v>139</v>
      </c>
      <c r="E99" s="10"/>
      <c r="F99" s="7" t="s">
        <v>177</v>
      </c>
      <c r="G99" s="11" t="s">
        <v>157</v>
      </c>
      <c r="H99" s="7" t="s">
        <v>192</v>
      </c>
      <c r="I99" s="7" t="s">
        <v>22</v>
      </c>
      <c r="J99" s="12">
        <v>11</v>
      </c>
      <c r="K99" s="7" t="s">
        <v>26</v>
      </c>
      <c r="L99" s="7" t="s">
        <v>234</v>
      </c>
      <c r="M99" s="7" t="s">
        <v>76</v>
      </c>
      <c r="N99" s="14">
        <f t="shared" si="20"/>
        <v>2860</v>
      </c>
      <c r="O99" s="12">
        <v>330</v>
      </c>
      <c r="P99" s="14">
        <f t="shared" si="21"/>
        <v>943800</v>
      </c>
      <c r="Q99" s="15">
        <f t="shared" si="22"/>
        <v>94.38000000000001</v>
      </c>
      <c r="R99" s="15">
        <f t="shared" si="54"/>
        <v>84.942000000000007</v>
      </c>
      <c r="S99" s="16">
        <f t="shared" si="55"/>
        <v>9.4380000000000024</v>
      </c>
      <c r="T99" s="13"/>
      <c r="U99" s="17"/>
      <c r="V99" s="17"/>
      <c r="W99" s="17"/>
    </row>
    <row r="100" spans="1:23" s="18" customFormat="1" ht="21" x14ac:dyDescent="0.45">
      <c r="A100" s="89" t="s">
        <v>57</v>
      </c>
      <c r="B100" s="42" t="s">
        <v>100</v>
      </c>
      <c r="C100" s="8" t="s">
        <v>260</v>
      </c>
      <c r="D100" s="9" t="s">
        <v>108</v>
      </c>
      <c r="E100" s="10">
        <v>3470300107227</v>
      </c>
      <c r="F100" s="6" t="s">
        <v>259</v>
      </c>
      <c r="G100" s="12" t="s">
        <v>249</v>
      </c>
      <c r="H100" s="12">
        <v>913</v>
      </c>
      <c r="I100" s="12">
        <v>14</v>
      </c>
      <c r="J100" s="12">
        <v>1</v>
      </c>
      <c r="K100" s="12">
        <v>2</v>
      </c>
      <c r="L100" s="12">
        <v>3</v>
      </c>
      <c r="M100" s="12">
        <v>7</v>
      </c>
      <c r="N100" s="14">
        <f>K100*400+L100*100+M100</f>
        <v>1107</v>
      </c>
      <c r="O100" s="12">
        <v>330</v>
      </c>
      <c r="P100" s="14">
        <f>N100*O100</f>
        <v>365310</v>
      </c>
      <c r="Q100" s="15">
        <f t="shared" si="22"/>
        <v>36.530999999999999</v>
      </c>
      <c r="R100" s="15">
        <f t="shared" si="54"/>
        <v>32.877899999999997</v>
      </c>
      <c r="S100" s="16">
        <f t="shared" si="55"/>
        <v>3.653100000000002</v>
      </c>
      <c r="T100" s="13"/>
      <c r="U100" s="17"/>
      <c r="V100" s="17"/>
      <c r="W100" s="17"/>
    </row>
    <row r="101" spans="1:23" s="18" customFormat="1" ht="21" x14ac:dyDescent="0.45">
      <c r="A101" s="90"/>
      <c r="B101" s="42"/>
      <c r="C101" s="8"/>
      <c r="D101" s="9"/>
      <c r="E101" s="10"/>
      <c r="F101" s="6" t="s">
        <v>259</v>
      </c>
      <c r="G101" s="12" t="s">
        <v>249</v>
      </c>
      <c r="H101" s="12" t="s">
        <v>251</v>
      </c>
      <c r="I101" s="12">
        <v>367</v>
      </c>
      <c r="J101" s="12">
        <v>1</v>
      </c>
      <c r="K101" s="12">
        <v>0</v>
      </c>
      <c r="L101" s="12">
        <v>2</v>
      </c>
      <c r="M101" s="12">
        <v>15</v>
      </c>
      <c r="N101" s="14">
        <f>K101*400+L101*100+M101</f>
        <v>215</v>
      </c>
      <c r="O101" s="12">
        <v>330</v>
      </c>
      <c r="P101" s="14">
        <f>N101*O101</f>
        <v>70950</v>
      </c>
      <c r="Q101" s="15">
        <f t="shared" si="22"/>
        <v>7.0950000000000006</v>
      </c>
      <c r="R101" s="15">
        <f t="shared" si="54"/>
        <v>6.3855000000000004</v>
      </c>
      <c r="S101" s="16">
        <f t="shared" si="55"/>
        <v>0.70950000000000024</v>
      </c>
      <c r="T101" s="13"/>
      <c r="U101" s="17"/>
      <c r="V101" s="17"/>
      <c r="W101" s="17"/>
    </row>
    <row r="102" spans="1:23" s="18" customFormat="1" ht="21" x14ac:dyDescent="0.45">
      <c r="A102" s="91"/>
      <c r="B102" s="42"/>
      <c r="C102" s="8"/>
      <c r="D102" s="9"/>
      <c r="E102" s="10"/>
      <c r="F102" s="6"/>
      <c r="G102" s="12"/>
      <c r="H102" s="12"/>
      <c r="I102" s="12"/>
      <c r="J102" s="12"/>
      <c r="K102" s="12"/>
      <c r="L102" s="12"/>
      <c r="M102" s="12"/>
      <c r="N102" s="14"/>
      <c r="O102" s="12"/>
      <c r="P102" s="14">
        <f>SUM(P100:P101)</f>
        <v>436260</v>
      </c>
      <c r="Q102" s="15">
        <f t="shared" si="22"/>
        <v>43.626000000000005</v>
      </c>
      <c r="R102" s="15">
        <f t="shared" si="54"/>
        <v>39.263400000000004</v>
      </c>
      <c r="S102" s="16">
        <f t="shared" si="55"/>
        <v>4.3626000000000005</v>
      </c>
      <c r="T102" s="13"/>
      <c r="U102" s="17"/>
      <c r="V102" s="17"/>
      <c r="W102" s="17"/>
    </row>
    <row r="103" spans="1:23" s="18" customFormat="1" ht="21" x14ac:dyDescent="0.45">
      <c r="A103" s="89" t="s">
        <v>58</v>
      </c>
      <c r="B103" s="42" t="s">
        <v>100</v>
      </c>
      <c r="C103" s="8" t="s">
        <v>141</v>
      </c>
      <c r="D103" s="9" t="s">
        <v>142</v>
      </c>
      <c r="E103" s="10"/>
      <c r="F103" s="7" t="s">
        <v>170</v>
      </c>
      <c r="G103" s="11" t="s">
        <v>157</v>
      </c>
      <c r="H103" s="7" t="s">
        <v>189</v>
      </c>
      <c r="I103" s="7" t="s">
        <v>23</v>
      </c>
      <c r="J103" s="12">
        <v>11</v>
      </c>
      <c r="K103" s="7" t="s">
        <v>31</v>
      </c>
      <c r="L103" s="7" t="s">
        <v>20</v>
      </c>
      <c r="M103" s="7" t="s">
        <v>97</v>
      </c>
      <c r="N103" s="14">
        <f t="shared" si="20"/>
        <v>4992</v>
      </c>
      <c r="O103" s="12">
        <v>330</v>
      </c>
      <c r="P103" s="14">
        <f t="shared" si="21"/>
        <v>1647360</v>
      </c>
      <c r="Q103" s="15">
        <f t="shared" si="22"/>
        <v>164.73600000000002</v>
      </c>
      <c r="R103" s="15">
        <f t="shared" si="54"/>
        <v>148.26240000000001</v>
      </c>
      <c r="S103" s="16">
        <f t="shared" si="55"/>
        <v>16.473600000000005</v>
      </c>
      <c r="T103" s="13"/>
      <c r="U103" s="17"/>
      <c r="V103" s="17"/>
      <c r="W103" s="17"/>
    </row>
    <row r="104" spans="1:23" s="18" customFormat="1" ht="21" x14ac:dyDescent="0.45">
      <c r="A104" s="90"/>
      <c r="B104" s="42"/>
      <c r="C104" s="8"/>
      <c r="D104" s="9"/>
      <c r="E104" s="10"/>
      <c r="F104" s="7" t="s">
        <v>170</v>
      </c>
      <c r="G104" s="11" t="s">
        <v>157</v>
      </c>
      <c r="H104" s="7" t="s">
        <v>185</v>
      </c>
      <c r="I104" s="7" t="s">
        <v>224</v>
      </c>
      <c r="J104" s="12">
        <v>11</v>
      </c>
      <c r="K104" s="7" t="s">
        <v>234</v>
      </c>
      <c r="L104" s="7" t="s">
        <v>20</v>
      </c>
      <c r="M104" s="7" t="s">
        <v>45</v>
      </c>
      <c r="N104" s="14">
        <f t="shared" si="20"/>
        <v>126</v>
      </c>
      <c r="O104" s="12">
        <v>330</v>
      </c>
      <c r="P104" s="14">
        <f t="shared" si="21"/>
        <v>41580</v>
      </c>
      <c r="Q104" s="15">
        <f t="shared" si="22"/>
        <v>4.1580000000000004</v>
      </c>
      <c r="R104" s="15">
        <f t="shared" si="54"/>
        <v>3.7422000000000004</v>
      </c>
      <c r="S104" s="16">
        <f t="shared" si="55"/>
        <v>0.41579999999999995</v>
      </c>
      <c r="T104" s="13"/>
      <c r="U104" s="17"/>
      <c r="V104" s="17"/>
      <c r="W104" s="17"/>
    </row>
    <row r="105" spans="1:23" s="18" customFormat="1" ht="21" x14ac:dyDescent="0.45">
      <c r="A105" s="91"/>
      <c r="B105" s="42"/>
      <c r="C105" s="8"/>
      <c r="D105" s="9"/>
      <c r="E105" s="10"/>
      <c r="F105" s="7"/>
      <c r="G105" s="11"/>
      <c r="H105" s="7"/>
      <c r="I105" s="7"/>
      <c r="J105" s="12"/>
      <c r="K105" s="7"/>
      <c r="L105" s="7"/>
      <c r="M105" s="7"/>
      <c r="N105" s="14"/>
      <c r="O105" s="12"/>
      <c r="P105" s="14">
        <f>SUM(P103:P104)</f>
        <v>1688940</v>
      </c>
      <c r="Q105" s="15">
        <f t="shared" si="22"/>
        <v>168.89400000000001</v>
      </c>
      <c r="R105" s="15">
        <f t="shared" si="54"/>
        <v>152.00460000000001</v>
      </c>
      <c r="S105" s="16">
        <f t="shared" si="55"/>
        <v>16.889399999999995</v>
      </c>
      <c r="T105" s="13"/>
      <c r="U105" s="17"/>
      <c r="V105" s="17"/>
      <c r="W105" s="17"/>
    </row>
    <row r="106" spans="1:23" s="18" customFormat="1" ht="21" x14ac:dyDescent="0.45">
      <c r="A106" s="89" t="s">
        <v>59</v>
      </c>
      <c r="B106" s="42" t="s">
        <v>103</v>
      </c>
      <c r="C106" s="8" t="s">
        <v>140</v>
      </c>
      <c r="D106" s="9" t="s">
        <v>102</v>
      </c>
      <c r="E106" s="10">
        <v>3470300101245</v>
      </c>
      <c r="F106" s="6" t="s">
        <v>270</v>
      </c>
      <c r="G106" s="12" t="s">
        <v>249</v>
      </c>
      <c r="H106" s="12">
        <v>672</v>
      </c>
      <c r="I106" s="12">
        <v>25</v>
      </c>
      <c r="J106" s="12">
        <v>1</v>
      </c>
      <c r="K106" s="12">
        <v>0</v>
      </c>
      <c r="L106" s="12">
        <v>2</v>
      </c>
      <c r="M106" s="12">
        <v>33</v>
      </c>
      <c r="N106" s="14">
        <f>K106*400+L106*100+M106</f>
        <v>233</v>
      </c>
      <c r="O106" s="12">
        <v>330</v>
      </c>
      <c r="P106" s="14">
        <f>N106*O106</f>
        <v>76890</v>
      </c>
      <c r="Q106" s="15">
        <f t="shared" si="22"/>
        <v>7.6890000000000001</v>
      </c>
      <c r="R106" s="15">
        <f t="shared" si="54"/>
        <v>6.9201000000000006</v>
      </c>
      <c r="S106" s="16">
        <f t="shared" si="55"/>
        <v>0.76889999999999947</v>
      </c>
      <c r="T106" s="13"/>
      <c r="U106" s="17"/>
      <c r="V106" s="17"/>
      <c r="W106" s="17"/>
    </row>
    <row r="107" spans="1:23" s="18" customFormat="1" ht="21" x14ac:dyDescent="0.45">
      <c r="A107" s="90"/>
      <c r="B107" s="42"/>
      <c r="C107" s="8"/>
      <c r="D107" s="9"/>
      <c r="E107" s="10"/>
      <c r="F107" s="6" t="s">
        <v>270</v>
      </c>
      <c r="G107" s="12" t="s">
        <v>249</v>
      </c>
      <c r="H107" s="12">
        <v>664</v>
      </c>
      <c r="I107" s="12">
        <v>12</v>
      </c>
      <c r="J107" s="12">
        <v>11</v>
      </c>
      <c r="K107" s="12">
        <v>14</v>
      </c>
      <c r="L107" s="12">
        <v>1</v>
      </c>
      <c r="M107" s="12">
        <v>53</v>
      </c>
      <c r="N107" s="14">
        <f>K107*400+L107*100+M107</f>
        <v>5753</v>
      </c>
      <c r="O107" s="12">
        <v>330</v>
      </c>
      <c r="P107" s="14">
        <f>N107*O107</f>
        <v>1898490</v>
      </c>
      <c r="Q107" s="15">
        <f t="shared" si="22"/>
        <v>189.84900000000002</v>
      </c>
      <c r="R107" s="15">
        <f t="shared" si="54"/>
        <v>170.86410000000001</v>
      </c>
      <c r="S107" s="16">
        <f t="shared" si="55"/>
        <v>18.98490000000001</v>
      </c>
      <c r="T107" s="13"/>
      <c r="U107" s="17"/>
      <c r="V107" s="17"/>
      <c r="W107" s="17"/>
    </row>
    <row r="108" spans="1:23" s="18" customFormat="1" ht="21" x14ac:dyDescent="0.45">
      <c r="A108" s="91"/>
      <c r="B108" s="42"/>
      <c r="C108" s="8"/>
      <c r="D108" s="9"/>
      <c r="E108" s="10"/>
      <c r="F108" s="6"/>
      <c r="G108" s="12"/>
      <c r="H108" s="12"/>
      <c r="I108" s="12"/>
      <c r="J108" s="12"/>
      <c r="K108" s="12"/>
      <c r="L108" s="12"/>
      <c r="M108" s="12"/>
      <c r="N108" s="14"/>
      <c r="O108" s="12"/>
      <c r="P108" s="14">
        <f>SUM(P106:P107)</f>
        <v>1975380</v>
      </c>
      <c r="Q108" s="15">
        <f t="shared" si="22"/>
        <v>197.53800000000001</v>
      </c>
      <c r="R108" s="15">
        <f t="shared" si="54"/>
        <v>177.78420000000003</v>
      </c>
      <c r="S108" s="16">
        <f t="shared" si="55"/>
        <v>19.753799999999984</v>
      </c>
      <c r="T108" s="13"/>
      <c r="U108" s="17"/>
      <c r="V108" s="17"/>
      <c r="W108" s="17"/>
    </row>
    <row r="109" spans="1:23" s="18" customFormat="1" ht="21" x14ac:dyDescent="0.45">
      <c r="A109" s="47" t="s">
        <v>60</v>
      </c>
      <c r="B109" s="42" t="s">
        <v>100</v>
      </c>
      <c r="C109" s="8" t="s">
        <v>143</v>
      </c>
      <c r="D109" s="9" t="s">
        <v>134</v>
      </c>
      <c r="E109" s="10"/>
      <c r="F109" s="7" t="s">
        <v>178</v>
      </c>
      <c r="G109" s="11" t="s">
        <v>157</v>
      </c>
      <c r="H109" s="7" t="s">
        <v>197</v>
      </c>
      <c r="I109" s="7" t="s">
        <v>29</v>
      </c>
      <c r="J109" s="12">
        <v>11</v>
      </c>
      <c r="K109" s="7" t="s">
        <v>22</v>
      </c>
      <c r="L109" s="7" t="s">
        <v>20</v>
      </c>
      <c r="M109" s="7" t="s">
        <v>42</v>
      </c>
      <c r="N109" s="14">
        <f t="shared" si="20"/>
        <v>1323</v>
      </c>
      <c r="O109" s="12">
        <v>330</v>
      </c>
      <c r="P109" s="14">
        <f t="shared" si="21"/>
        <v>436590</v>
      </c>
      <c r="Q109" s="15">
        <f t="shared" si="22"/>
        <v>43.658999999999999</v>
      </c>
      <c r="R109" s="15">
        <f t="shared" si="54"/>
        <v>39.293100000000003</v>
      </c>
      <c r="S109" s="16">
        <f t="shared" si="55"/>
        <v>4.3658999999999963</v>
      </c>
      <c r="T109" s="13"/>
      <c r="U109" s="17"/>
      <c r="V109" s="17"/>
      <c r="W109" s="17"/>
    </row>
    <row r="110" spans="1:23" s="18" customFormat="1" ht="21" x14ac:dyDescent="0.45">
      <c r="A110" s="89" t="s">
        <v>61</v>
      </c>
      <c r="B110" s="42" t="s">
        <v>103</v>
      </c>
      <c r="C110" s="8" t="s">
        <v>299</v>
      </c>
      <c r="D110" s="9" t="s">
        <v>104</v>
      </c>
      <c r="E110" s="10">
        <v>3470300112344</v>
      </c>
      <c r="F110" s="7" t="s">
        <v>300</v>
      </c>
      <c r="G110" s="11" t="s">
        <v>157</v>
      </c>
      <c r="H110" s="7" t="s">
        <v>202</v>
      </c>
      <c r="I110" s="7" t="s">
        <v>23</v>
      </c>
      <c r="J110" s="12">
        <v>11</v>
      </c>
      <c r="K110" s="7" t="s">
        <v>21</v>
      </c>
      <c r="L110" s="7" t="s">
        <v>22</v>
      </c>
      <c r="M110" s="7" t="s">
        <v>33</v>
      </c>
      <c r="N110" s="14">
        <f t="shared" ref="N110" si="66">K110*400+L110*100+M110</f>
        <v>1114</v>
      </c>
      <c r="O110" s="12">
        <v>330</v>
      </c>
      <c r="P110" s="14">
        <f t="shared" ref="P110" si="67">N110*O110</f>
        <v>367620</v>
      </c>
      <c r="Q110" s="15">
        <f t="shared" ref="Q110" si="68">P110*0.01%</f>
        <v>36.762</v>
      </c>
      <c r="R110" s="15">
        <f t="shared" ref="R110" si="69">Q110*90%</f>
        <v>33.085799999999999</v>
      </c>
      <c r="S110" s="16">
        <f t="shared" ref="S110" si="70">Q110-R110</f>
        <v>3.6762000000000015</v>
      </c>
      <c r="T110" s="13" t="s">
        <v>301</v>
      </c>
      <c r="U110" s="17"/>
      <c r="V110" s="17"/>
      <c r="W110" s="17"/>
    </row>
    <row r="111" spans="1:23" s="18" customFormat="1" ht="21" x14ac:dyDescent="0.45">
      <c r="A111" s="90"/>
      <c r="B111" s="51"/>
      <c r="C111" s="8"/>
      <c r="D111" s="9"/>
      <c r="E111" s="10"/>
      <c r="F111" s="7"/>
      <c r="G111" s="11" t="s">
        <v>157</v>
      </c>
      <c r="H111" s="7" t="s">
        <v>185</v>
      </c>
      <c r="I111" s="7" t="s">
        <v>312</v>
      </c>
      <c r="J111" s="12">
        <v>11</v>
      </c>
      <c r="K111" s="7" t="s">
        <v>21</v>
      </c>
      <c r="L111" s="7" t="s">
        <v>22</v>
      </c>
      <c r="M111" s="7" t="s">
        <v>33</v>
      </c>
      <c r="N111" s="14">
        <f t="shared" ref="N111" si="71">K111*400+L111*100+M111</f>
        <v>1114</v>
      </c>
      <c r="O111" s="12">
        <v>330</v>
      </c>
      <c r="P111" s="14">
        <f t="shared" ref="P111" si="72">N111*O111</f>
        <v>367620</v>
      </c>
      <c r="Q111" s="15">
        <f t="shared" ref="Q111" si="73">P111*0.01%</f>
        <v>36.762</v>
      </c>
      <c r="R111" s="15">
        <f t="shared" ref="R111" si="74">Q111*90%</f>
        <v>33.085799999999999</v>
      </c>
      <c r="S111" s="16">
        <f t="shared" ref="S111" si="75">Q111-R111</f>
        <v>3.6762000000000015</v>
      </c>
      <c r="T111" s="13"/>
      <c r="U111" s="17"/>
      <c r="V111" s="17"/>
      <c r="W111" s="17"/>
    </row>
    <row r="112" spans="1:23" s="18" customFormat="1" ht="21" x14ac:dyDescent="0.45">
      <c r="A112" s="91"/>
      <c r="B112" s="51"/>
      <c r="C112" s="8"/>
      <c r="D112" s="9"/>
      <c r="E112" s="10"/>
      <c r="F112" s="7"/>
      <c r="G112" s="11"/>
      <c r="H112" s="7"/>
      <c r="I112" s="7"/>
      <c r="J112" s="12"/>
      <c r="K112" s="7"/>
      <c r="L112" s="7"/>
      <c r="M112" s="7"/>
      <c r="N112" s="14"/>
      <c r="O112" s="12"/>
      <c r="P112" s="14"/>
      <c r="Q112" s="15"/>
      <c r="R112" s="15"/>
      <c r="S112" s="16"/>
      <c r="T112" s="13"/>
      <c r="U112" s="17"/>
      <c r="V112" s="17"/>
      <c r="W112" s="17"/>
    </row>
    <row r="113" spans="1:23" s="18" customFormat="1" ht="21" x14ac:dyDescent="0.45">
      <c r="A113" s="47" t="s">
        <v>19</v>
      </c>
      <c r="B113" s="42" t="s">
        <v>103</v>
      </c>
      <c r="C113" s="8" t="s">
        <v>144</v>
      </c>
      <c r="D113" s="9" t="s">
        <v>102</v>
      </c>
      <c r="E113" s="10"/>
      <c r="F113" s="7" t="s">
        <v>179</v>
      </c>
      <c r="G113" s="11" t="s">
        <v>157</v>
      </c>
      <c r="H113" s="7" t="s">
        <v>194</v>
      </c>
      <c r="I113" s="7" t="s">
        <v>38</v>
      </c>
      <c r="J113" s="12">
        <v>11</v>
      </c>
      <c r="K113" s="7" t="s">
        <v>23</v>
      </c>
      <c r="L113" s="7" t="s">
        <v>21</v>
      </c>
      <c r="M113" s="7" t="s">
        <v>32</v>
      </c>
      <c r="N113" s="14">
        <f t="shared" si="20"/>
        <v>1813</v>
      </c>
      <c r="O113" s="12">
        <v>330</v>
      </c>
      <c r="P113" s="14">
        <f t="shared" si="21"/>
        <v>598290</v>
      </c>
      <c r="Q113" s="15">
        <f t="shared" si="22"/>
        <v>59.829000000000001</v>
      </c>
      <c r="R113" s="15">
        <f t="shared" si="54"/>
        <v>53.8461</v>
      </c>
      <c r="S113" s="16">
        <f t="shared" si="55"/>
        <v>5.9829000000000008</v>
      </c>
      <c r="T113" s="13"/>
      <c r="U113" s="17"/>
      <c r="V113" s="17"/>
      <c r="W113" s="17"/>
    </row>
    <row r="114" spans="1:23" s="18" customFormat="1" ht="21" x14ac:dyDescent="0.45">
      <c r="A114" s="47" t="s">
        <v>62</v>
      </c>
      <c r="B114" s="42" t="s">
        <v>100</v>
      </c>
      <c r="C114" s="8" t="s">
        <v>145</v>
      </c>
      <c r="D114" s="9" t="s">
        <v>102</v>
      </c>
      <c r="E114" s="10"/>
      <c r="F114" s="7" t="s">
        <v>74</v>
      </c>
      <c r="G114" s="11" t="s">
        <v>157</v>
      </c>
      <c r="H114" s="7" t="s">
        <v>201</v>
      </c>
      <c r="I114" s="7" t="s">
        <v>37</v>
      </c>
      <c r="J114" s="12">
        <v>11</v>
      </c>
      <c r="K114" s="7" t="s">
        <v>20</v>
      </c>
      <c r="L114" s="7" t="s">
        <v>21</v>
      </c>
      <c r="M114" s="7" t="s">
        <v>64</v>
      </c>
      <c r="N114" s="14">
        <f t="shared" ref="N114:N167" si="76">K114*400+L114*100+M114</f>
        <v>647</v>
      </c>
      <c r="O114" s="12">
        <v>330</v>
      </c>
      <c r="P114" s="14">
        <f t="shared" ref="P114:P167" si="77">N114*O114</f>
        <v>213510</v>
      </c>
      <c r="Q114" s="15">
        <f t="shared" ref="Q114:Q167" si="78">P114*0.01%</f>
        <v>21.351000000000003</v>
      </c>
      <c r="R114" s="15">
        <f t="shared" si="54"/>
        <v>19.215900000000001</v>
      </c>
      <c r="S114" s="16">
        <f t="shared" si="55"/>
        <v>2.1351000000000013</v>
      </c>
      <c r="T114" s="13"/>
      <c r="U114" s="17"/>
      <c r="V114" s="17"/>
      <c r="W114" s="17"/>
    </row>
    <row r="115" spans="1:23" s="18" customFormat="1" ht="21" x14ac:dyDescent="0.45">
      <c r="A115" s="89" t="s">
        <v>63</v>
      </c>
      <c r="B115" s="42" t="s">
        <v>100</v>
      </c>
      <c r="C115" s="8" t="s">
        <v>146</v>
      </c>
      <c r="D115" s="9" t="s">
        <v>147</v>
      </c>
      <c r="E115" s="10"/>
      <c r="F115" s="7" t="s">
        <v>180</v>
      </c>
      <c r="G115" s="11" t="s">
        <v>157</v>
      </c>
      <c r="H115" s="7" t="s">
        <v>192</v>
      </c>
      <c r="I115" s="7" t="s">
        <v>23</v>
      </c>
      <c r="J115" s="12">
        <v>11</v>
      </c>
      <c r="K115" s="7" t="s">
        <v>20</v>
      </c>
      <c r="L115" s="7" t="s">
        <v>234</v>
      </c>
      <c r="M115" s="7" t="s">
        <v>75</v>
      </c>
      <c r="N115" s="14">
        <f t="shared" si="76"/>
        <v>459</v>
      </c>
      <c r="O115" s="12">
        <v>330</v>
      </c>
      <c r="P115" s="14">
        <f t="shared" si="77"/>
        <v>151470</v>
      </c>
      <c r="Q115" s="15">
        <f t="shared" si="78"/>
        <v>15.147</v>
      </c>
      <c r="R115" s="15">
        <f t="shared" si="54"/>
        <v>13.632300000000001</v>
      </c>
      <c r="S115" s="16">
        <f t="shared" si="55"/>
        <v>1.5146999999999995</v>
      </c>
      <c r="T115" s="13"/>
      <c r="U115" s="17"/>
      <c r="V115" s="17"/>
      <c r="W115" s="17"/>
    </row>
    <row r="116" spans="1:23" s="18" customFormat="1" ht="21" x14ac:dyDescent="0.45">
      <c r="A116" s="90"/>
      <c r="B116" s="42"/>
      <c r="C116" s="8"/>
      <c r="D116" s="9"/>
      <c r="E116" s="10"/>
      <c r="F116" s="7"/>
      <c r="G116" s="11" t="s">
        <v>157</v>
      </c>
      <c r="H116" s="7" t="s">
        <v>203</v>
      </c>
      <c r="I116" s="7" t="s">
        <v>22</v>
      </c>
      <c r="J116" s="12">
        <v>11</v>
      </c>
      <c r="K116" s="7" t="s">
        <v>21</v>
      </c>
      <c r="L116" s="7" t="s">
        <v>21</v>
      </c>
      <c r="M116" s="7" t="s">
        <v>94</v>
      </c>
      <c r="N116" s="14">
        <f t="shared" si="76"/>
        <v>1087</v>
      </c>
      <c r="O116" s="12">
        <v>330</v>
      </c>
      <c r="P116" s="14">
        <f t="shared" si="77"/>
        <v>358710</v>
      </c>
      <c r="Q116" s="15">
        <f t="shared" si="78"/>
        <v>35.871000000000002</v>
      </c>
      <c r="R116" s="15">
        <f t="shared" si="54"/>
        <v>32.283900000000003</v>
      </c>
      <c r="S116" s="16">
        <f t="shared" si="55"/>
        <v>3.5870999999999995</v>
      </c>
      <c r="T116" s="13"/>
      <c r="U116" s="17"/>
      <c r="V116" s="17"/>
      <c r="W116" s="17"/>
    </row>
    <row r="117" spans="1:23" s="18" customFormat="1" ht="21" x14ac:dyDescent="0.45">
      <c r="A117" s="90"/>
      <c r="B117" s="42"/>
      <c r="C117" s="8"/>
      <c r="D117" s="9"/>
      <c r="E117" s="10"/>
      <c r="F117" s="7"/>
      <c r="G117" s="11" t="s">
        <v>157</v>
      </c>
      <c r="H117" s="7" t="s">
        <v>185</v>
      </c>
      <c r="I117" s="7" t="s">
        <v>225</v>
      </c>
      <c r="J117" s="12">
        <v>11</v>
      </c>
      <c r="K117" s="7" t="s">
        <v>234</v>
      </c>
      <c r="L117" s="7" t="s">
        <v>21</v>
      </c>
      <c r="M117" s="7" t="s">
        <v>68</v>
      </c>
      <c r="N117" s="14">
        <f t="shared" si="76"/>
        <v>251</v>
      </c>
      <c r="O117" s="12">
        <v>330</v>
      </c>
      <c r="P117" s="14">
        <f t="shared" si="77"/>
        <v>82830</v>
      </c>
      <c r="Q117" s="15">
        <f t="shared" si="78"/>
        <v>8.2830000000000013</v>
      </c>
      <c r="R117" s="15">
        <f t="shared" si="54"/>
        <v>7.4547000000000017</v>
      </c>
      <c r="S117" s="16">
        <f t="shared" si="55"/>
        <v>0.82829999999999959</v>
      </c>
      <c r="T117" s="13"/>
      <c r="U117" s="17"/>
      <c r="V117" s="17"/>
      <c r="W117" s="17"/>
    </row>
    <row r="118" spans="1:23" s="18" customFormat="1" ht="21" x14ac:dyDescent="0.45">
      <c r="A118" s="91"/>
      <c r="B118" s="42"/>
      <c r="C118" s="8"/>
      <c r="D118" s="9"/>
      <c r="E118" s="10"/>
      <c r="F118" s="7"/>
      <c r="G118" s="11"/>
      <c r="H118" s="7"/>
      <c r="I118" s="7"/>
      <c r="J118" s="12"/>
      <c r="K118" s="7"/>
      <c r="L118" s="7"/>
      <c r="M118" s="7"/>
      <c r="N118" s="14"/>
      <c r="O118" s="12"/>
      <c r="P118" s="14">
        <f>SUM(P115:P117)</f>
        <v>593010</v>
      </c>
      <c r="Q118" s="15">
        <f t="shared" si="78"/>
        <v>59.301000000000002</v>
      </c>
      <c r="R118" s="15">
        <f t="shared" si="54"/>
        <v>53.370900000000006</v>
      </c>
      <c r="S118" s="16">
        <f t="shared" si="55"/>
        <v>5.9300999999999959</v>
      </c>
      <c r="T118" s="13"/>
      <c r="U118" s="17"/>
      <c r="V118" s="17"/>
      <c r="W118" s="17"/>
    </row>
    <row r="119" spans="1:23" s="18" customFormat="1" ht="21" x14ac:dyDescent="0.45">
      <c r="A119" s="89" t="s">
        <v>64</v>
      </c>
      <c r="B119" s="42" t="s">
        <v>103</v>
      </c>
      <c r="C119" s="8" t="s">
        <v>148</v>
      </c>
      <c r="D119" s="9" t="s">
        <v>102</v>
      </c>
      <c r="E119" s="10"/>
      <c r="F119" s="7" t="s">
        <v>181</v>
      </c>
      <c r="G119" s="11" t="s">
        <v>157</v>
      </c>
      <c r="H119" s="7" t="s">
        <v>186</v>
      </c>
      <c r="I119" s="7" t="s">
        <v>226</v>
      </c>
      <c r="J119" s="12">
        <v>11</v>
      </c>
      <c r="K119" s="7" t="s">
        <v>234</v>
      </c>
      <c r="L119" s="7" t="s">
        <v>234</v>
      </c>
      <c r="M119" s="7" t="s">
        <v>60</v>
      </c>
      <c r="N119" s="14">
        <f t="shared" si="76"/>
        <v>42</v>
      </c>
      <c r="O119" s="12">
        <v>330</v>
      </c>
      <c r="P119" s="14">
        <f t="shared" si="77"/>
        <v>13860</v>
      </c>
      <c r="Q119" s="15">
        <f t="shared" si="78"/>
        <v>1.3860000000000001</v>
      </c>
      <c r="R119" s="15">
        <f t="shared" si="54"/>
        <v>1.2474000000000001</v>
      </c>
      <c r="S119" s="16">
        <f t="shared" si="55"/>
        <v>0.13860000000000006</v>
      </c>
      <c r="T119" s="13"/>
      <c r="U119" s="17"/>
      <c r="V119" s="17"/>
      <c r="W119" s="17"/>
    </row>
    <row r="120" spans="1:23" s="18" customFormat="1" ht="21" x14ac:dyDescent="0.45">
      <c r="A120" s="90"/>
      <c r="B120" s="42"/>
      <c r="C120" s="8"/>
      <c r="D120" s="9"/>
      <c r="E120" s="10"/>
      <c r="F120" s="7"/>
      <c r="G120" s="11" t="s">
        <v>157</v>
      </c>
      <c r="H120" s="7" t="s">
        <v>185</v>
      </c>
      <c r="I120" s="7" t="s">
        <v>227</v>
      </c>
      <c r="J120" s="12">
        <v>11</v>
      </c>
      <c r="K120" s="7" t="s">
        <v>234</v>
      </c>
      <c r="L120" s="7" t="s">
        <v>21</v>
      </c>
      <c r="M120" s="7" t="s">
        <v>28</v>
      </c>
      <c r="N120" s="14">
        <f t="shared" si="76"/>
        <v>209</v>
      </c>
      <c r="O120" s="12">
        <v>330</v>
      </c>
      <c r="P120" s="14">
        <f t="shared" si="77"/>
        <v>68970</v>
      </c>
      <c r="Q120" s="15">
        <f t="shared" si="78"/>
        <v>6.8970000000000002</v>
      </c>
      <c r="R120" s="15">
        <f t="shared" si="54"/>
        <v>6.2073</v>
      </c>
      <c r="S120" s="16">
        <f t="shared" si="55"/>
        <v>0.6897000000000002</v>
      </c>
      <c r="T120" s="13"/>
      <c r="U120" s="17"/>
      <c r="V120" s="17"/>
      <c r="W120" s="17"/>
    </row>
    <row r="121" spans="1:23" s="18" customFormat="1" ht="21" x14ac:dyDescent="0.45">
      <c r="A121" s="90"/>
      <c r="B121" s="42"/>
      <c r="C121" s="8"/>
      <c r="D121" s="9"/>
      <c r="E121" s="10"/>
      <c r="F121" s="7"/>
      <c r="G121" s="11" t="s">
        <v>157</v>
      </c>
      <c r="H121" s="7" t="s">
        <v>203</v>
      </c>
      <c r="I121" s="7" t="s">
        <v>21</v>
      </c>
      <c r="J121" s="12"/>
      <c r="K121" s="7" t="s">
        <v>25</v>
      </c>
      <c r="L121" s="7" t="s">
        <v>21</v>
      </c>
      <c r="M121" s="7" t="s">
        <v>91</v>
      </c>
      <c r="N121" s="14">
        <f t="shared" ref="N121" si="79">K121*400+L121*100+M121</f>
        <v>2682</v>
      </c>
      <c r="O121" s="12">
        <v>330</v>
      </c>
      <c r="P121" s="14">
        <f t="shared" ref="P121" si="80">N121*O121</f>
        <v>885060</v>
      </c>
      <c r="Q121" s="15">
        <f t="shared" ref="Q121:Q122" si="81">P121*0.01%</f>
        <v>88.506</v>
      </c>
      <c r="R121" s="15">
        <f t="shared" ref="R121:R122" si="82">Q121*90%</f>
        <v>79.6554</v>
      </c>
      <c r="S121" s="16">
        <f t="shared" ref="S121:S122" si="83">Q121-R121</f>
        <v>8.8506</v>
      </c>
      <c r="T121" s="13"/>
      <c r="U121" s="17"/>
      <c r="V121" s="17"/>
      <c r="W121" s="17"/>
    </row>
    <row r="122" spans="1:23" s="18" customFormat="1" ht="21" x14ac:dyDescent="0.45">
      <c r="A122" s="90"/>
      <c r="B122" s="42"/>
      <c r="C122" s="8"/>
      <c r="D122" s="9"/>
      <c r="E122" s="10"/>
      <c r="F122" s="7"/>
      <c r="G122" s="11"/>
      <c r="H122" s="7"/>
      <c r="I122" s="7"/>
      <c r="J122" s="12"/>
      <c r="K122" s="7"/>
      <c r="L122" s="7"/>
      <c r="M122" s="7"/>
      <c r="N122" s="14"/>
      <c r="O122" s="12"/>
      <c r="P122" s="14">
        <f>SUM(P119:P121)</f>
        <v>967890</v>
      </c>
      <c r="Q122" s="15">
        <f t="shared" si="81"/>
        <v>96.789000000000001</v>
      </c>
      <c r="R122" s="15">
        <f t="shared" si="82"/>
        <v>87.110100000000003</v>
      </c>
      <c r="S122" s="16">
        <f t="shared" si="83"/>
        <v>9.6788999999999987</v>
      </c>
      <c r="T122" s="13"/>
      <c r="U122" s="17"/>
      <c r="V122" s="17"/>
      <c r="W122" s="17"/>
    </row>
    <row r="123" spans="1:23" s="18" customFormat="1" ht="21" x14ac:dyDescent="0.45">
      <c r="A123" s="89" t="s">
        <v>65</v>
      </c>
      <c r="B123" s="42" t="s">
        <v>103</v>
      </c>
      <c r="C123" s="8" t="s">
        <v>149</v>
      </c>
      <c r="D123" s="9" t="s">
        <v>102</v>
      </c>
      <c r="E123" s="10"/>
      <c r="F123" s="7" t="s">
        <v>170</v>
      </c>
      <c r="G123" s="11" t="s">
        <v>157</v>
      </c>
      <c r="H123" s="7" t="s">
        <v>189</v>
      </c>
      <c r="I123" s="7" t="s">
        <v>24</v>
      </c>
      <c r="J123" s="12">
        <v>11</v>
      </c>
      <c r="K123" s="7" t="s">
        <v>27</v>
      </c>
      <c r="L123" s="7" t="s">
        <v>22</v>
      </c>
      <c r="M123" s="7" t="s">
        <v>39</v>
      </c>
      <c r="N123" s="14">
        <f t="shared" si="76"/>
        <v>3520</v>
      </c>
      <c r="O123" s="12">
        <v>330</v>
      </c>
      <c r="P123" s="14">
        <f t="shared" si="77"/>
        <v>1161600</v>
      </c>
      <c r="Q123" s="15">
        <f t="shared" si="78"/>
        <v>116.16000000000001</v>
      </c>
      <c r="R123" s="15">
        <f t="shared" si="54"/>
        <v>104.54400000000001</v>
      </c>
      <c r="S123" s="16">
        <f t="shared" si="55"/>
        <v>11.616</v>
      </c>
      <c r="T123" s="13"/>
      <c r="U123" s="17"/>
      <c r="V123" s="17"/>
      <c r="W123" s="17"/>
    </row>
    <row r="124" spans="1:23" s="18" customFormat="1" ht="21" x14ac:dyDescent="0.45">
      <c r="A124" s="90"/>
      <c r="B124" s="42"/>
      <c r="C124" s="8"/>
      <c r="D124" s="9"/>
      <c r="E124" s="10"/>
      <c r="F124" s="7"/>
      <c r="G124" s="11" t="s">
        <v>157</v>
      </c>
      <c r="H124" s="7" t="s">
        <v>185</v>
      </c>
      <c r="I124" s="7" t="s">
        <v>228</v>
      </c>
      <c r="J124" s="12">
        <v>11</v>
      </c>
      <c r="K124" s="7" t="s">
        <v>234</v>
      </c>
      <c r="L124" s="7" t="s">
        <v>234</v>
      </c>
      <c r="M124" s="7" t="s">
        <v>94</v>
      </c>
      <c r="N124" s="14">
        <f t="shared" si="76"/>
        <v>87</v>
      </c>
      <c r="O124" s="12">
        <v>330</v>
      </c>
      <c r="P124" s="14">
        <f t="shared" si="77"/>
        <v>28710</v>
      </c>
      <c r="Q124" s="15">
        <f t="shared" si="78"/>
        <v>2.871</v>
      </c>
      <c r="R124" s="15">
        <f t="shared" si="54"/>
        <v>2.5838999999999999</v>
      </c>
      <c r="S124" s="16">
        <f t="shared" si="55"/>
        <v>0.28710000000000013</v>
      </c>
      <c r="T124" s="13"/>
      <c r="U124" s="17"/>
      <c r="V124" s="17"/>
      <c r="W124" s="17"/>
    </row>
    <row r="125" spans="1:23" s="18" customFormat="1" ht="21" x14ac:dyDescent="0.45">
      <c r="A125" s="91"/>
      <c r="B125" s="42"/>
      <c r="C125" s="8"/>
      <c r="D125" s="9"/>
      <c r="E125" s="10"/>
      <c r="F125" s="7"/>
      <c r="G125" s="11"/>
      <c r="H125" s="7"/>
      <c r="I125" s="7"/>
      <c r="J125" s="12"/>
      <c r="K125" s="7"/>
      <c r="L125" s="7"/>
      <c r="M125" s="7"/>
      <c r="N125" s="14"/>
      <c r="O125" s="12"/>
      <c r="P125" s="14">
        <f>SUM(P123:P124)</f>
        <v>1190310</v>
      </c>
      <c r="Q125" s="15">
        <f t="shared" si="78"/>
        <v>119.03100000000001</v>
      </c>
      <c r="R125" s="15">
        <f t="shared" si="54"/>
        <v>107.12790000000001</v>
      </c>
      <c r="S125" s="16">
        <f t="shared" si="55"/>
        <v>11.903099999999995</v>
      </c>
      <c r="T125" s="13"/>
      <c r="U125" s="17"/>
      <c r="V125" s="17"/>
      <c r="W125" s="17"/>
    </row>
    <row r="126" spans="1:23" s="18" customFormat="1" ht="21" x14ac:dyDescent="0.45">
      <c r="A126" s="89" t="s">
        <v>66</v>
      </c>
      <c r="B126" s="42" t="s">
        <v>103</v>
      </c>
      <c r="C126" s="8" t="s">
        <v>150</v>
      </c>
      <c r="D126" s="9" t="s">
        <v>104</v>
      </c>
      <c r="E126" s="10"/>
      <c r="F126" s="7" t="s">
        <v>182</v>
      </c>
      <c r="G126" s="11" t="s">
        <v>157</v>
      </c>
      <c r="H126" s="7" t="s">
        <v>204</v>
      </c>
      <c r="I126" s="7" t="s">
        <v>24</v>
      </c>
      <c r="J126" s="12">
        <v>11</v>
      </c>
      <c r="K126" s="7" t="s">
        <v>24</v>
      </c>
      <c r="L126" s="7" t="s">
        <v>234</v>
      </c>
      <c r="M126" s="7" t="s">
        <v>43</v>
      </c>
      <c r="N126" s="14">
        <f t="shared" si="76"/>
        <v>2024</v>
      </c>
      <c r="O126" s="12">
        <v>330</v>
      </c>
      <c r="P126" s="14">
        <f t="shared" si="77"/>
        <v>667920</v>
      </c>
      <c r="Q126" s="15">
        <f t="shared" si="78"/>
        <v>66.792000000000002</v>
      </c>
      <c r="R126" s="15">
        <f t="shared" si="54"/>
        <v>60.1128</v>
      </c>
      <c r="S126" s="16">
        <f t="shared" si="55"/>
        <v>6.6792000000000016</v>
      </c>
      <c r="T126" s="13"/>
      <c r="U126" s="17"/>
      <c r="V126" s="17"/>
      <c r="W126" s="17"/>
    </row>
    <row r="127" spans="1:23" s="18" customFormat="1" ht="21" x14ac:dyDescent="0.45">
      <c r="A127" s="90"/>
      <c r="B127" s="42" t="s">
        <v>103</v>
      </c>
      <c r="C127" s="8" t="s">
        <v>150</v>
      </c>
      <c r="D127" s="9" t="s">
        <v>104</v>
      </c>
      <c r="E127" s="10"/>
      <c r="F127" s="7" t="s">
        <v>182</v>
      </c>
      <c r="G127" s="11" t="s">
        <v>157</v>
      </c>
      <c r="H127" s="7" t="s">
        <v>186</v>
      </c>
      <c r="I127" s="7" t="s">
        <v>229</v>
      </c>
      <c r="J127" s="12">
        <v>11</v>
      </c>
      <c r="K127" s="7" t="s">
        <v>234</v>
      </c>
      <c r="L127" s="7" t="s">
        <v>20</v>
      </c>
      <c r="M127" s="7" t="s">
        <v>86</v>
      </c>
      <c r="N127" s="14">
        <f t="shared" si="76"/>
        <v>174</v>
      </c>
      <c r="O127" s="12">
        <v>330</v>
      </c>
      <c r="P127" s="14">
        <f t="shared" si="77"/>
        <v>57420</v>
      </c>
      <c r="Q127" s="15">
        <f t="shared" si="78"/>
        <v>5.742</v>
      </c>
      <c r="R127" s="15">
        <f t="shared" si="54"/>
        <v>5.1677999999999997</v>
      </c>
      <c r="S127" s="16">
        <f t="shared" si="55"/>
        <v>0.57420000000000027</v>
      </c>
      <c r="T127" s="13"/>
      <c r="U127" s="17"/>
      <c r="V127" s="17"/>
      <c r="W127" s="17"/>
    </row>
    <row r="128" spans="1:23" s="18" customFormat="1" ht="21" x14ac:dyDescent="0.45">
      <c r="A128" s="91"/>
      <c r="B128" s="42"/>
      <c r="C128" s="8"/>
      <c r="D128" s="9"/>
      <c r="E128" s="10"/>
      <c r="F128" s="7"/>
      <c r="G128" s="11"/>
      <c r="H128" s="7"/>
      <c r="I128" s="7"/>
      <c r="J128" s="12"/>
      <c r="K128" s="7"/>
      <c r="L128" s="7"/>
      <c r="M128" s="7"/>
      <c r="N128" s="14"/>
      <c r="O128" s="12"/>
      <c r="P128" s="14">
        <f>SUM(P126:P127)</f>
        <v>725340</v>
      </c>
      <c r="Q128" s="15">
        <f t="shared" si="78"/>
        <v>72.534000000000006</v>
      </c>
      <c r="R128" s="15">
        <f t="shared" si="54"/>
        <v>65.280600000000007</v>
      </c>
      <c r="S128" s="16">
        <f t="shared" si="55"/>
        <v>7.2533999999999992</v>
      </c>
      <c r="T128" s="13"/>
      <c r="U128" s="17"/>
      <c r="V128" s="17"/>
      <c r="W128" s="17"/>
    </row>
    <row r="129" spans="1:23" s="18" customFormat="1" ht="21" x14ac:dyDescent="0.45">
      <c r="A129" s="48" t="s">
        <v>67</v>
      </c>
      <c r="B129" s="42" t="s">
        <v>103</v>
      </c>
      <c r="C129" s="8" t="s">
        <v>296</v>
      </c>
      <c r="D129" s="9" t="s">
        <v>297</v>
      </c>
      <c r="E129" s="10"/>
      <c r="F129" s="7" t="s">
        <v>31</v>
      </c>
      <c r="G129" s="11" t="s">
        <v>157</v>
      </c>
      <c r="H129" s="7"/>
      <c r="I129" s="7"/>
      <c r="J129" s="12">
        <v>11</v>
      </c>
      <c r="K129" s="7" t="s">
        <v>28</v>
      </c>
      <c r="L129" s="7" t="s">
        <v>20</v>
      </c>
      <c r="M129" s="7" t="s">
        <v>87</v>
      </c>
      <c r="N129" s="14">
        <f t="shared" ref="N129" si="84">K129*400+L129*100+M129</f>
        <v>3776</v>
      </c>
      <c r="O129" s="12">
        <v>330</v>
      </c>
      <c r="P129" s="14">
        <f t="shared" ref="P129" si="85">N129*O129</f>
        <v>1246080</v>
      </c>
      <c r="Q129" s="15">
        <f t="shared" ref="Q129" si="86">P129*0.01%</f>
        <v>124.608</v>
      </c>
      <c r="R129" s="15">
        <f t="shared" ref="R129" si="87">Q129*90%</f>
        <v>112.14720000000001</v>
      </c>
      <c r="S129" s="16">
        <f t="shared" ref="S129" si="88">Q129-R129</f>
        <v>12.460799999999992</v>
      </c>
      <c r="T129" s="13"/>
      <c r="U129" s="17"/>
      <c r="V129" s="17"/>
      <c r="W129" s="17"/>
    </row>
    <row r="130" spans="1:23" s="18" customFormat="1" ht="21" x14ac:dyDescent="0.45">
      <c r="A130" s="89" t="s">
        <v>68</v>
      </c>
      <c r="B130" s="42" t="s">
        <v>100</v>
      </c>
      <c r="C130" s="8" t="s">
        <v>151</v>
      </c>
      <c r="D130" s="9" t="s">
        <v>108</v>
      </c>
      <c r="E130" s="10"/>
      <c r="F130" s="7" t="s">
        <v>183</v>
      </c>
      <c r="G130" s="11" t="s">
        <v>157</v>
      </c>
      <c r="H130" s="7" t="s">
        <v>185</v>
      </c>
      <c r="I130" s="7" t="s">
        <v>230</v>
      </c>
      <c r="J130" s="12">
        <v>11</v>
      </c>
      <c r="K130" s="7" t="s">
        <v>234</v>
      </c>
      <c r="L130" s="7" t="s">
        <v>20</v>
      </c>
      <c r="M130" s="7" t="s">
        <v>79</v>
      </c>
      <c r="N130" s="14">
        <f t="shared" si="76"/>
        <v>164</v>
      </c>
      <c r="O130" s="12">
        <v>330</v>
      </c>
      <c r="P130" s="14">
        <f t="shared" si="77"/>
        <v>54120</v>
      </c>
      <c r="Q130" s="15">
        <f t="shared" si="78"/>
        <v>5.4119999999999999</v>
      </c>
      <c r="R130" s="15">
        <f t="shared" si="54"/>
        <v>4.8708</v>
      </c>
      <c r="S130" s="16">
        <f t="shared" si="55"/>
        <v>0.5411999999999999</v>
      </c>
      <c r="T130" s="13"/>
      <c r="U130" s="17"/>
      <c r="V130" s="17"/>
      <c r="W130" s="17"/>
    </row>
    <row r="131" spans="1:23" s="18" customFormat="1" ht="21" x14ac:dyDescent="0.45">
      <c r="A131" s="90"/>
      <c r="B131" s="42"/>
      <c r="C131" s="8"/>
      <c r="D131" s="9"/>
      <c r="E131" s="10"/>
      <c r="F131" s="7"/>
      <c r="G131" s="11" t="s">
        <v>157</v>
      </c>
      <c r="H131" s="7" t="s">
        <v>185</v>
      </c>
      <c r="I131" s="7" t="s">
        <v>231</v>
      </c>
      <c r="J131" s="12">
        <v>11</v>
      </c>
      <c r="K131" s="7" t="s">
        <v>20</v>
      </c>
      <c r="L131" s="7" t="s">
        <v>234</v>
      </c>
      <c r="M131" s="7" t="s">
        <v>234</v>
      </c>
      <c r="N131" s="14">
        <f t="shared" si="76"/>
        <v>400</v>
      </c>
      <c r="O131" s="12">
        <v>330</v>
      </c>
      <c r="P131" s="14">
        <f t="shared" si="77"/>
        <v>132000</v>
      </c>
      <c r="Q131" s="15">
        <f t="shared" si="78"/>
        <v>13.200000000000001</v>
      </c>
      <c r="R131" s="15">
        <f t="shared" si="54"/>
        <v>11.88</v>
      </c>
      <c r="S131" s="16">
        <f t="shared" si="55"/>
        <v>1.3200000000000003</v>
      </c>
      <c r="T131" s="13"/>
      <c r="U131" s="17"/>
      <c r="V131" s="17"/>
      <c r="W131" s="17"/>
    </row>
    <row r="132" spans="1:23" s="18" customFormat="1" ht="21" x14ac:dyDescent="0.45">
      <c r="A132" s="91"/>
      <c r="B132" s="42"/>
      <c r="C132" s="8"/>
      <c r="D132" s="9"/>
      <c r="E132" s="10"/>
      <c r="F132" s="7"/>
      <c r="G132" s="11"/>
      <c r="H132" s="7"/>
      <c r="I132" s="7"/>
      <c r="J132" s="12"/>
      <c r="K132" s="7"/>
      <c r="L132" s="7"/>
      <c r="M132" s="7"/>
      <c r="N132" s="14"/>
      <c r="O132" s="12"/>
      <c r="P132" s="14">
        <f>SUM(P130:P131)</f>
        <v>186120</v>
      </c>
      <c r="Q132" s="15">
        <f t="shared" si="78"/>
        <v>18.612000000000002</v>
      </c>
      <c r="R132" s="15">
        <f t="shared" si="54"/>
        <v>16.750800000000002</v>
      </c>
      <c r="S132" s="16">
        <f t="shared" si="55"/>
        <v>1.8612000000000002</v>
      </c>
      <c r="T132" s="13"/>
      <c r="U132" s="17"/>
      <c r="V132" s="17"/>
      <c r="W132" s="17"/>
    </row>
    <row r="133" spans="1:23" s="18" customFormat="1" ht="21" x14ac:dyDescent="0.45">
      <c r="A133" s="89" t="s">
        <v>69</v>
      </c>
      <c r="B133" s="42" t="s">
        <v>103</v>
      </c>
      <c r="C133" s="8" t="s">
        <v>268</v>
      </c>
      <c r="D133" s="9" t="s">
        <v>108</v>
      </c>
      <c r="E133" s="10">
        <v>5470300009299</v>
      </c>
      <c r="F133" s="6" t="s">
        <v>183</v>
      </c>
      <c r="G133" s="12" t="s">
        <v>249</v>
      </c>
      <c r="H133" s="12">
        <v>513</v>
      </c>
      <c r="I133" s="12">
        <v>21</v>
      </c>
      <c r="J133" s="12">
        <v>1</v>
      </c>
      <c r="K133" s="12">
        <v>8</v>
      </c>
      <c r="L133" s="12">
        <v>1</v>
      </c>
      <c r="M133" s="12">
        <v>26</v>
      </c>
      <c r="N133" s="14">
        <f>K133*400+L133*100+M133</f>
        <v>3326</v>
      </c>
      <c r="O133" s="12">
        <v>330</v>
      </c>
      <c r="P133" s="14">
        <f>N133*O133</f>
        <v>1097580</v>
      </c>
      <c r="Q133" s="15">
        <f t="shared" si="78"/>
        <v>109.75800000000001</v>
      </c>
      <c r="R133" s="15">
        <f t="shared" si="54"/>
        <v>98.782200000000017</v>
      </c>
      <c r="S133" s="16">
        <f t="shared" si="55"/>
        <v>10.975799999999992</v>
      </c>
      <c r="T133" s="13"/>
      <c r="U133" s="17"/>
      <c r="V133" s="17"/>
      <c r="W133" s="17"/>
    </row>
    <row r="134" spans="1:23" s="18" customFormat="1" ht="21" x14ac:dyDescent="0.45">
      <c r="A134" s="90"/>
      <c r="B134" s="42"/>
      <c r="C134" s="8"/>
      <c r="D134" s="9"/>
      <c r="E134" s="10"/>
      <c r="F134" s="6" t="s">
        <v>183</v>
      </c>
      <c r="G134" s="12" t="s">
        <v>249</v>
      </c>
      <c r="H134" s="12">
        <v>820</v>
      </c>
      <c r="I134" s="12">
        <v>35</v>
      </c>
      <c r="J134" s="12">
        <v>1</v>
      </c>
      <c r="K134" s="12">
        <v>2</v>
      </c>
      <c r="L134" s="12">
        <v>0</v>
      </c>
      <c r="M134" s="12">
        <v>3</v>
      </c>
      <c r="N134" s="14">
        <f>K134*400+L134*100+M134</f>
        <v>803</v>
      </c>
      <c r="O134" s="12">
        <v>330</v>
      </c>
      <c r="P134" s="14">
        <f>N134*O134</f>
        <v>264990</v>
      </c>
      <c r="Q134" s="15">
        <f t="shared" si="78"/>
        <v>26.499000000000002</v>
      </c>
      <c r="R134" s="15">
        <f t="shared" si="54"/>
        <v>23.849100000000004</v>
      </c>
      <c r="S134" s="16">
        <f t="shared" si="55"/>
        <v>2.6498999999999988</v>
      </c>
      <c r="T134" s="13"/>
      <c r="U134" s="17"/>
      <c r="V134" s="17"/>
      <c r="W134" s="17"/>
    </row>
    <row r="135" spans="1:23" s="18" customFormat="1" ht="21" x14ac:dyDescent="0.45">
      <c r="A135" s="91"/>
      <c r="B135" s="42"/>
      <c r="C135" s="8"/>
      <c r="D135" s="9"/>
      <c r="E135" s="10"/>
      <c r="F135" s="6"/>
      <c r="G135" s="12"/>
      <c r="H135" s="12"/>
      <c r="I135" s="12"/>
      <c r="J135" s="12"/>
      <c r="K135" s="12"/>
      <c r="L135" s="12"/>
      <c r="M135" s="12"/>
      <c r="N135" s="14"/>
      <c r="O135" s="12"/>
      <c r="P135" s="14">
        <f>SUM(P133:P134)</f>
        <v>1362570</v>
      </c>
      <c r="Q135" s="15">
        <f t="shared" si="78"/>
        <v>136.25700000000001</v>
      </c>
      <c r="R135" s="15">
        <f t="shared" si="54"/>
        <v>122.63130000000001</v>
      </c>
      <c r="S135" s="16">
        <f t="shared" si="55"/>
        <v>13.625699999999995</v>
      </c>
      <c r="T135" s="13"/>
      <c r="U135" s="17"/>
      <c r="V135" s="17"/>
      <c r="W135" s="17"/>
    </row>
    <row r="136" spans="1:23" s="18" customFormat="1" ht="21" x14ac:dyDescent="0.45">
      <c r="A136" s="89" t="s">
        <v>70</v>
      </c>
      <c r="B136" s="42" t="s">
        <v>100</v>
      </c>
      <c r="C136" s="8" t="s">
        <v>152</v>
      </c>
      <c r="D136" s="9" t="s">
        <v>102</v>
      </c>
      <c r="E136" s="10">
        <v>3470300098210</v>
      </c>
      <c r="F136" s="7" t="s">
        <v>67</v>
      </c>
      <c r="G136" s="11" t="s">
        <v>157</v>
      </c>
      <c r="H136" s="7" t="s">
        <v>198</v>
      </c>
      <c r="I136" s="7" t="s">
        <v>32</v>
      </c>
      <c r="J136" s="12">
        <v>11</v>
      </c>
      <c r="K136" s="7" t="s">
        <v>21</v>
      </c>
      <c r="L136" s="7" t="s">
        <v>20</v>
      </c>
      <c r="M136" s="7" t="s">
        <v>82</v>
      </c>
      <c r="N136" s="14">
        <f t="shared" si="76"/>
        <v>968</v>
      </c>
      <c r="O136" s="12">
        <v>330</v>
      </c>
      <c r="P136" s="14">
        <f t="shared" si="77"/>
        <v>319440</v>
      </c>
      <c r="Q136" s="15">
        <f t="shared" si="78"/>
        <v>31.944000000000003</v>
      </c>
      <c r="R136" s="15">
        <f t="shared" si="54"/>
        <v>28.749600000000004</v>
      </c>
      <c r="S136" s="16">
        <f t="shared" si="55"/>
        <v>3.1943999999999981</v>
      </c>
      <c r="T136" s="13"/>
      <c r="U136" s="17"/>
      <c r="V136" s="17"/>
      <c r="W136" s="17"/>
    </row>
    <row r="137" spans="1:23" s="18" customFormat="1" ht="21" x14ac:dyDescent="0.45">
      <c r="A137" s="90"/>
      <c r="B137" s="42"/>
      <c r="C137" s="8"/>
      <c r="D137" s="9"/>
      <c r="E137" s="10"/>
      <c r="F137" s="7"/>
      <c r="G137" s="7" t="s">
        <v>185</v>
      </c>
      <c r="H137" s="7" t="s">
        <v>241</v>
      </c>
      <c r="I137" s="7" t="s">
        <v>31</v>
      </c>
      <c r="J137" s="12">
        <v>11</v>
      </c>
      <c r="K137" s="7" t="s">
        <v>31</v>
      </c>
      <c r="L137" s="7" t="s">
        <v>234</v>
      </c>
      <c r="M137" s="7" t="s">
        <v>97</v>
      </c>
      <c r="N137" s="14">
        <f t="shared" ref="N137" si="89">K137*400+L137*100+M137</f>
        <v>4892</v>
      </c>
      <c r="O137" s="12">
        <v>330</v>
      </c>
      <c r="P137" s="14">
        <f t="shared" ref="P137" si="90">N137*O137</f>
        <v>1614360</v>
      </c>
      <c r="Q137" s="15">
        <f t="shared" ref="Q137" si="91">P137*0.01%</f>
        <v>161.43600000000001</v>
      </c>
      <c r="R137" s="15">
        <f t="shared" ref="R137" si="92">Q137*90%</f>
        <v>145.29240000000001</v>
      </c>
      <c r="S137" s="16">
        <f t="shared" ref="S137" si="93">Q137-R137</f>
        <v>16.143599999999992</v>
      </c>
      <c r="T137" s="13"/>
      <c r="U137" s="17"/>
      <c r="V137" s="17"/>
      <c r="W137" s="17"/>
    </row>
    <row r="138" spans="1:23" s="18" customFormat="1" ht="21" x14ac:dyDescent="0.45">
      <c r="A138" s="90"/>
      <c r="B138" s="42"/>
      <c r="C138" s="8"/>
      <c r="D138" s="9"/>
      <c r="E138" s="10"/>
      <c r="F138" s="7"/>
      <c r="G138" s="11" t="s">
        <v>157</v>
      </c>
      <c r="H138" s="7" t="s">
        <v>193</v>
      </c>
      <c r="I138" s="7" t="s">
        <v>20</v>
      </c>
      <c r="J138" s="12">
        <v>11</v>
      </c>
      <c r="K138" s="7" t="s">
        <v>25</v>
      </c>
      <c r="L138" s="7" t="s">
        <v>21</v>
      </c>
      <c r="M138" s="7" t="s">
        <v>62</v>
      </c>
      <c r="N138" s="14">
        <f t="shared" si="76"/>
        <v>2645</v>
      </c>
      <c r="O138" s="12">
        <v>330</v>
      </c>
      <c r="P138" s="14">
        <f t="shared" si="77"/>
        <v>872850</v>
      </c>
      <c r="Q138" s="15">
        <f t="shared" si="78"/>
        <v>87.285000000000011</v>
      </c>
      <c r="R138" s="15">
        <f t="shared" si="54"/>
        <v>78.556500000000014</v>
      </c>
      <c r="S138" s="16">
        <f t="shared" si="55"/>
        <v>8.7284999999999968</v>
      </c>
      <c r="T138" s="13"/>
      <c r="U138" s="17"/>
      <c r="V138" s="17"/>
      <c r="W138" s="17"/>
    </row>
    <row r="139" spans="1:23" s="18" customFormat="1" ht="21" x14ac:dyDescent="0.45">
      <c r="A139" s="91"/>
      <c r="B139" s="42"/>
      <c r="C139" s="8"/>
      <c r="D139" s="9"/>
      <c r="E139" s="10"/>
      <c r="F139" s="7"/>
      <c r="G139" s="11"/>
      <c r="H139" s="7"/>
      <c r="I139" s="7"/>
      <c r="J139" s="12"/>
      <c r="K139" s="7"/>
      <c r="L139" s="7"/>
      <c r="M139" s="7"/>
      <c r="N139" s="14"/>
      <c r="O139" s="12"/>
      <c r="P139" s="14">
        <f>SUM(P136:P138)</f>
        <v>2806650</v>
      </c>
      <c r="Q139" s="15">
        <f t="shared" si="78"/>
        <v>280.66500000000002</v>
      </c>
      <c r="R139" s="15">
        <f t="shared" si="54"/>
        <v>252.59850000000003</v>
      </c>
      <c r="S139" s="16">
        <f t="shared" si="55"/>
        <v>28.066499999999991</v>
      </c>
      <c r="T139" s="13"/>
      <c r="U139" s="17"/>
      <c r="V139" s="17"/>
      <c r="W139" s="17"/>
    </row>
    <row r="140" spans="1:23" s="18" customFormat="1" ht="21" x14ac:dyDescent="0.45">
      <c r="A140" s="89" t="s">
        <v>71</v>
      </c>
      <c r="B140" s="42" t="s">
        <v>103</v>
      </c>
      <c r="C140" s="8" t="s">
        <v>153</v>
      </c>
      <c r="D140" s="9" t="s">
        <v>108</v>
      </c>
      <c r="E140" s="10"/>
      <c r="F140" s="7" t="s">
        <v>184</v>
      </c>
      <c r="G140" s="11" t="s">
        <v>157</v>
      </c>
      <c r="H140" s="7" t="s">
        <v>186</v>
      </c>
      <c r="I140" s="7" t="s">
        <v>232</v>
      </c>
      <c r="J140" s="12">
        <v>11</v>
      </c>
      <c r="K140" s="7" t="s">
        <v>234</v>
      </c>
      <c r="L140" s="7" t="s">
        <v>20</v>
      </c>
      <c r="M140" s="7" t="s">
        <v>22</v>
      </c>
      <c r="N140" s="14">
        <f t="shared" si="76"/>
        <v>103</v>
      </c>
      <c r="O140" s="12">
        <v>330</v>
      </c>
      <c r="P140" s="14">
        <f t="shared" si="77"/>
        <v>33990</v>
      </c>
      <c r="Q140" s="15">
        <f t="shared" si="78"/>
        <v>3.399</v>
      </c>
      <c r="R140" s="15">
        <f t="shared" si="54"/>
        <v>3.0590999999999999</v>
      </c>
      <c r="S140" s="16">
        <f t="shared" si="55"/>
        <v>0.33990000000000009</v>
      </c>
      <c r="T140" s="13"/>
      <c r="U140" s="17"/>
      <c r="V140" s="17"/>
      <c r="W140" s="17"/>
    </row>
    <row r="141" spans="1:23" s="18" customFormat="1" ht="21" x14ac:dyDescent="0.45">
      <c r="A141" s="90"/>
      <c r="B141" s="42"/>
      <c r="C141" s="8"/>
      <c r="D141" s="9"/>
      <c r="E141" s="10"/>
      <c r="F141" s="7"/>
      <c r="G141" s="11" t="s">
        <v>157</v>
      </c>
      <c r="H141" s="7" t="s">
        <v>201</v>
      </c>
      <c r="I141" s="7" t="s">
        <v>23</v>
      </c>
      <c r="J141" s="12">
        <v>11</v>
      </c>
      <c r="K141" s="7" t="s">
        <v>23</v>
      </c>
      <c r="L141" s="7" t="s">
        <v>20</v>
      </c>
      <c r="M141" s="7" t="s">
        <v>81</v>
      </c>
      <c r="N141" s="14">
        <f t="shared" si="76"/>
        <v>1767</v>
      </c>
      <c r="O141" s="12">
        <v>330</v>
      </c>
      <c r="P141" s="14">
        <f t="shared" si="77"/>
        <v>583110</v>
      </c>
      <c r="Q141" s="15">
        <f t="shared" si="78"/>
        <v>58.311</v>
      </c>
      <c r="R141" s="15">
        <f t="shared" si="54"/>
        <v>52.479900000000001</v>
      </c>
      <c r="S141" s="16">
        <f t="shared" si="55"/>
        <v>5.8310999999999993</v>
      </c>
      <c r="T141" s="13"/>
      <c r="U141" s="17"/>
      <c r="V141" s="17"/>
      <c r="W141" s="17"/>
    </row>
    <row r="142" spans="1:23" s="18" customFormat="1" ht="21" x14ac:dyDescent="0.45">
      <c r="A142" s="90"/>
      <c r="B142" s="42"/>
      <c r="C142" s="8"/>
      <c r="D142" s="9"/>
      <c r="E142" s="10"/>
      <c r="F142" s="7"/>
      <c r="G142" s="11" t="s">
        <v>157</v>
      </c>
      <c r="H142" s="7" t="s">
        <v>201</v>
      </c>
      <c r="I142" s="7" t="s">
        <v>36</v>
      </c>
      <c r="J142" s="12">
        <v>11</v>
      </c>
      <c r="K142" s="7" t="s">
        <v>21</v>
      </c>
      <c r="L142" s="7" t="s">
        <v>234</v>
      </c>
      <c r="M142" s="7" t="s">
        <v>47</v>
      </c>
      <c r="N142" s="14">
        <f t="shared" si="76"/>
        <v>828</v>
      </c>
      <c r="O142" s="12">
        <v>330</v>
      </c>
      <c r="P142" s="14">
        <f t="shared" si="77"/>
        <v>273240</v>
      </c>
      <c r="Q142" s="15">
        <f t="shared" si="78"/>
        <v>27.324000000000002</v>
      </c>
      <c r="R142" s="15">
        <f t="shared" si="54"/>
        <v>24.591600000000003</v>
      </c>
      <c r="S142" s="16">
        <f t="shared" si="55"/>
        <v>2.7323999999999984</v>
      </c>
      <c r="T142" s="13"/>
      <c r="U142" s="17"/>
      <c r="V142" s="17"/>
      <c r="W142" s="17"/>
    </row>
    <row r="143" spans="1:23" s="18" customFormat="1" ht="21" x14ac:dyDescent="0.45">
      <c r="A143" s="91"/>
      <c r="B143" s="42"/>
      <c r="C143" s="8"/>
      <c r="D143" s="9"/>
      <c r="E143" s="10"/>
      <c r="F143" s="7"/>
      <c r="G143" s="11"/>
      <c r="H143" s="7"/>
      <c r="I143" s="7"/>
      <c r="J143" s="12"/>
      <c r="K143" s="7"/>
      <c r="L143" s="7"/>
      <c r="M143" s="7"/>
      <c r="N143" s="14"/>
      <c r="O143" s="12"/>
      <c r="P143" s="14">
        <f>SUM(P140:P142)</f>
        <v>890340</v>
      </c>
      <c r="Q143" s="15">
        <f t="shared" si="78"/>
        <v>89.034000000000006</v>
      </c>
      <c r="R143" s="15">
        <f t="shared" si="54"/>
        <v>80.130600000000001</v>
      </c>
      <c r="S143" s="16">
        <f t="shared" si="55"/>
        <v>8.9034000000000049</v>
      </c>
      <c r="T143" s="13"/>
      <c r="U143" s="17"/>
      <c r="V143" s="17"/>
      <c r="W143" s="17"/>
    </row>
    <row r="144" spans="1:23" s="18" customFormat="1" ht="21" x14ac:dyDescent="0.45">
      <c r="A144" s="89" t="s">
        <v>319</v>
      </c>
      <c r="B144" s="42" t="s">
        <v>100</v>
      </c>
      <c r="C144" s="8" t="s">
        <v>237</v>
      </c>
      <c r="D144" s="9" t="s">
        <v>238</v>
      </c>
      <c r="E144" s="22">
        <v>3470300110694</v>
      </c>
      <c r="F144" s="7"/>
      <c r="G144" s="11" t="s">
        <v>157</v>
      </c>
      <c r="H144" s="7" t="s">
        <v>239</v>
      </c>
      <c r="I144" s="7" t="s">
        <v>21</v>
      </c>
      <c r="J144" s="12">
        <v>11</v>
      </c>
      <c r="K144" s="7" t="s">
        <v>26</v>
      </c>
      <c r="L144" s="7" t="s">
        <v>22</v>
      </c>
      <c r="M144" s="7" t="s">
        <v>79</v>
      </c>
      <c r="N144" s="14">
        <f t="shared" ref="N144:N145" si="94">K144*400+L144*100+M144</f>
        <v>3164</v>
      </c>
      <c r="O144" s="12">
        <v>330</v>
      </c>
      <c r="P144" s="14">
        <f t="shared" ref="P144:P145" si="95">N144*O144</f>
        <v>1044120</v>
      </c>
      <c r="Q144" s="15">
        <f t="shared" ref="Q144:Q146" si="96">P144*0.01%</f>
        <v>104.41200000000001</v>
      </c>
      <c r="R144" s="15">
        <f t="shared" ref="R144:R146" si="97">Q144*90%</f>
        <v>93.970800000000011</v>
      </c>
      <c r="S144" s="16">
        <f t="shared" ref="S144:S146" si="98">Q144-R144</f>
        <v>10.441199999999995</v>
      </c>
      <c r="T144" s="13"/>
      <c r="U144" s="17"/>
      <c r="V144" s="17"/>
      <c r="W144" s="17"/>
    </row>
    <row r="145" spans="1:23" s="18" customFormat="1" ht="21" x14ac:dyDescent="0.45">
      <c r="A145" s="90"/>
      <c r="B145" s="42"/>
      <c r="C145" s="8"/>
      <c r="D145" s="9"/>
      <c r="E145" s="10"/>
      <c r="F145" s="7"/>
      <c r="G145" s="11" t="s">
        <v>157</v>
      </c>
      <c r="H145" s="7" t="s">
        <v>185</v>
      </c>
      <c r="I145" s="7" t="s">
        <v>240</v>
      </c>
      <c r="J145" s="12">
        <v>11</v>
      </c>
      <c r="K145" s="7" t="s">
        <v>234</v>
      </c>
      <c r="L145" s="7" t="s">
        <v>20</v>
      </c>
      <c r="M145" s="7" t="s">
        <v>78</v>
      </c>
      <c r="N145" s="14">
        <f t="shared" si="94"/>
        <v>162</v>
      </c>
      <c r="O145" s="12">
        <v>330</v>
      </c>
      <c r="P145" s="14">
        <f t="shared" si="95"/>
        <v>53460</v>
      </c>
      <c r="Q145" s="15">
        <f t="shared" si="96"/>
        <v>5.3460000000000001</v>
      </c>
      <c r="R145" s="15">
        <f t="shared" si="97"/>
        <v>4.8113999999999999</v>
      </c>
      <c r="S145" s="16">
        <f t="shared" si="98"/>
        <v>0.53460000000000019</v>
      </c>
      <c r="T145" s="13"/>
      <c r="U145" s="17"/>
      <c r="V145" s="17"/>
      <c r="W145" s="17"/>
    </row>
    <row r="146" spans="1:23" s="18" customFormat="1" ht="21" x14ac:dyDescent="0.45">
      <c r="A146" s="91"/>
      <c r="B146" s="42"/>
      <c r="C146" s="8"/>
      <c r="D146" s="9"/>
      <c r="E146" s="10"/>
      <c r="F146" s="7"/>
      <c r="G146" s="11"/>
      <c r="H146" s="7"/>
      <c r="I146" s="7"/>
      <c r="J146" s="12"/>
      <c r="K146" s="7"/>
      <c r="L146" s="7"/>
      <c r="M146" s="7"/>
      <c r="N146" s="14"/>
      <c r="O146" s="12"/>
      <c r="P146" s="14">
        <f>SUM(P144:P145)</f>
        <v>1097580</v>
      </c>
      <c r="Q146" s="15">
        <f t="shared" si="96"/>
        <v>109.75800000000001</v>
      </c>
      <c r="R146" s="15">
        <f t="shared" si="97"/>
        <v>98.782200000000017</v>
      </c>
      <c r="S146" s="16">
        <f t="shared" si="98"/>
        <v>10.975799999999992</v>
      </c>
      <c r="T146" s="13"/>
      <c r="U146" s="17"/>
      <c r="V146" s="17"/>
      <c r="W146" s="17"/>
    </row>
    <row r="147" spans="1:23" s="18" customFormat="1" ht="23.25" x14ac:dyDescent="0.45">
      <c r="A147" s="47" t="s">
        <v>72</v>
      </c>
      <c r="B147" s="42" t="s">
        <v>103</v>
      </c>
      <c r="C147" s="8" t="s">
        <v>242</v>
      </c>
      <c r="D147" s="9" t="s">
        <v>243</v>
      </c>
      <c r="E147" s="79" t="s">
        <v>244</v>
      </c>
      <c r="F147" s="43" t="s">
        <v>217</v>
      </c>
      <c r="G147" s="11" t="s">
        <v>157</v>
      </c>
      <c r="H147" s="7" t="s">
        <v>245</v>
      </c>
      <c r="I147" s="7" t="s">
        <v>36</v>
      </c>
      <c r="J147" s="12">
        <v>11</v>
      </c>
      <c r="K147" s="7" t="s">
        <v>21</v>
      </c>
      <c r="L147" s="7" t="s">
        <v>234</v>
      </c>
      <c r="M147" s="7" t="s">
        <v>246</v>
      </c>
      <c r="N147" s="14">
        <f t="shared" ref="N147" si="99">K147*400+L147*100+M147</f>
        <v>899</v>
      </c>
      <c r="O147" s="12">
        <v>330</v>
      </c>
      <c r="P147" s="14">
        <f t="shared" ref="P147" si="100">N147*O147</f>
        <v>296670</v>
      </c>
      <c r="Q147" s="15">
        <f t="shared" ref="Q147" si="101">P147*0.01%</f>
        <v>29.667000000000002</v>
      </c>
      <c r="R147" s="15">
        <f t="shared" ref="R147" si="102">Q147*90%</f>
        <v>26.700300000000002</v>
      </c>
      <c r="S147" s="16">
        <f t="shared" ref="S147" si="103">Q147-R147</f>
        <v>2.9666999999999994</v>
      </c>
      <c r="T147" s="13"/>
      <c r="U147" s="17"/>
      <c r="V147" s="17"/>
      <c r="W147" s="17"/>
    </row>
    <row r="148" spans="1:23" s="18" customFormat="1" ht="23.25" x14ac:dyDescent="0.45">
      <c r="A148" s="47" t="s">
        <v>73</v>
      </c>
      <c r="B148" s="42" t="s">
        <v>100</v>
      </c>
      <c r="C148" s="8" t="s">
        <v>154</v>
      </c>
      <c r="D148" s="9" t="s">
        <v>108</v>
      </c>
      <c r="E148" s="79" t="s">
        <v>247</v>
      </c>
      <c r="F148" s="75" t="s">
        <v>51</v>
      </c>
      <c r="G148" s="11" t="s">
        <v>157</v>
      </c>
      <c r="H148" s="7" t="s">
        <v>191</v>
      </c>
      <c r="I148" s="7" t="s">
        <v>233</v>
      </c>
      <c r="J148" s="12">
        <v>11</v>
      </c>
      <c r="K148" s="7" t="s">
        <v>20</v>
      </c>
      <c r="L148" s="7" t="s">
        <v>20</v>
      </c>
      <c r="M148" s="7" t="s">
        <v>25</v>
      </c>
      <c r="N148" s="14">
        <f t="shared" si="76"/>
        <v>506</v>
      </c>
      <c r="O148" s="12">
        <v>330</v>
      </c>
      <c r="P148" s="14">
        <f t="shared" si="77"/>
        <v>166980</v>
      </c>
      <c r="Q148" s="15">
        <f t="shared" si="78"/>
        <v>16.698</v>
      </c>
      <c r="R148" s="15">
        <f t="shared" si="54"/>
        <v>15.0282</v>
      </c>
      <c r="S148" s="16">
        <f t="shared" si="55"/>
        <v>1.6698000000000004</v>
      </c>
      <c r="T148" s="13"/>
      <c r="U148" s="17"/>
      <c r="V148" s="17"/>
      <c r="W148" s="17"/>
    </row>
    <row r="149" spans="1:23" s="18" customFormat="1" ht="23.25" x14ac:dyDescent="0.45">
      <c r="A149" s="47" t="s">
        <v>74</v>
      </c>
      <c r="B149" s="42" t="s">
        <v>103</v>
      </c>
      <c r="C149" s="8" t="s">
        <v>155</v>
      </c>
      <c r="D149" s="9" t="s">
        <v>108</v>
      </c>
      <c r="E149" s="79" t="s">
        <v>317</v>
      </c>
      <c r="F149" s="75" t="s">
        <v>46</v>
      </c>
      <c r="G149" s="11" t="s">
        <v>157</v>
      </c>
      <c r="H149" s="7" t="s">
        <v>199</v>
      </c>
      <c r="I149" s="7" t="s">
        <v>58</v>
      </c>
      <c r="J149" s="12">
        <v>11</v>
      </c>
      <c r="K149" s="7" t="s">
        <v>21</v>
      </c>
      <c r="L149" s="7" t="s">
        <v>22</v>
      </c>
      <c r="M149" s="7" t="s">
        <v>74</v>
      </c>
      <c r="N149" s="14">
        <f t="shared" si="76"/>
        <v>1158</v>
      </c>
      <c r="O149" s="12">
        <v>330</v>
      </c>
      <c r="P149" s="14">
        <f t="shared" si="77"/>
        <v>382140</v>
      </c>
      <c r="Q149" s="15">
        <f t="shared" si="78"/>
        <v>38.213999999999999</v>
      </c>
      <c r="R149" s="15">
        <f t="shared" si="54"/>
        <v>34.392600000000002</v>
      </c>
      <c r="S149" s="16">
        <f t="shared" si="55"/>
        <v>3.821399999999997</v>
      </c>
      <c r="T149" s="13"/>
      <c r="U149" s="17"/>
      <c r="V149" s="17"/>
      <c r="W149" s="17"/>
    </row>
    <row r="150" spans="1:23" s="28" customFormat="1" ht="23.25" x14ac:dyDescent="0.45">
      <c r="A150" s="107">
        <v>59</v>
      </c>
      <c r="B150" s="24" t="s">
        <v>103</v>
      </c>
      <c r="C150" s="25" t="s">
        <v>252</v>
      </c>
      <c r="D150" s="26" t="s">
        <v>134</v>
      </c>
      <c r="E150" s="80">
        <v>3470300113626</v>
      </c>
      <c r="F150" s="82" t="s">
        <v>254</v>
      </c>
      <c r="G150" s="12" t="s">
        <v>249</v>
      </c>
      <c r="H150" s="12">
        <v>513</v>
      </c>
      <c r="I150" s="12">
        <v>4</v>
      </c>
      <c r="J150" s="12">
        <v>1</v>
      </c>
      <c r="K150" s="12">
        <v>16</v>
      </c>
      <c r="L150" s="12">
        <v>1</v>
      </c>
      <c r="M150" s="12">
        <v>91</v>
      </c>
      <c r="N150" s="14">
        <f>K150*400+L150*100+M150</f>
        <v>6591</v>
      </c>
      <c r="O150" s="12">
        <v>330</v>
      </c>
      <c r="P150" s="14">
        <f>N150*O150</f>
        <v>2175030</v>
      </c>
      <c r="Q150" s="15">
        <f>P150*0.01%</f>
        <v>217.50300000000001</v>
      </c>
      <c r="R150" s="15">
        <f>Q150*90%</f>
        <v>195.7527</v>
      </c>
      <c r="S150" s="16">
        <f>Q150-R150</f>
        <v>21.75030000000001</v>
      </c>
      <c r="T150" s="27"/>
    </row>
    <row r="151" spans="1:23" s="28" customFormat="1" ht="23.25" x14ac:dyDescent="0.45">
      <c r="A151" s="108"/>
      <c r="B151" s="95" t="s">
        <v>253</v>
      </c>
      <c r="C151" s="96"/>
      <c r="D151" s="97"/>
      <c r="E151" s="81"/>
      <c r="F151" s="82" t="s">
        <v>254</v>
      </c>
      <c r="G151" s="12" t="s">
        <v>249</v>
      </c>
      <c r="H151" s="12" t="s">
        <v>251</v>
      </c>
      <c r="I151" s="12">
        <v>363</v>
      </c>
      <c r="J151" s="12">
        <v>1</v>
      </c>
      <c r="K151" s="12">
        <v>0</v>
      </c>
      <c r="L151" s="12">
        <v>1</v>
      </c>
      <c r="M151" s="12">
        <v>84</v>
      </c>
      <c r="N151" s="14">
        <f>K151*400+L151*100+M151</f>
        <v>184</v>
      </c>
      <c r="O151" s="12">
        <v>330</v>
      </c>
      <c r="P151" s="14">
        <f>N151*O151</f>
        <v>60720</v>
      </c>
      <c r="Q151" s="15">
        <f>P151*0.01%</f>
        <v>6.0720000000000001</v>
      </c>
      <c r="R151" s="15">
        <f>Q151*90%</f>
        <v>5.4648000000000003</v>
      </c>
      <c r="S151" s="16">
        <f>Q151-R151</f>
        <v>0.60719999999999974</v>
      </c>
      <c r="T151" s="27"/>
    </row>
    <row r="152" spans="1:23" s="28" customFormat="1" ht="21" x14ac:dyDescent="0.45">
      <c r="A152" s="109"/>
      <c r="B152" s="24"/>
      <c r="C152" s="25"/>
      <c r="D152" s="26"/>
      <c r="E152" s="10"/>
      <c r="F152" s="6"/>
      <c r="G152" s="12"/>
      <c r="H152" s="12"/>
      <c r="I152" s="12"/>
      <c r="J152" s="12"/>
      <c r="K152" s="12"/>
      <c r="L152" s="12"/>
      <c r="M152" s="12"/>
      <c r="N152" s="14"/>
      <c r="O152" s="12"/>
      <c r="P152" s="14">
        <f>SUM(P150:P151)</f>
        <v>2235750</v>
      </c>
      <c r="Q152" s="15">
        <f>P152*0.01%</f>
        <v>223.57500000000002</v>
      </c>
      <c r="R152" s="15">
        <f>Q152*90%</f>
        <v>201.21750000000003</v>
      </c>
      <c r="S152" s="16">
        <f>Q152-R152</f>
        <v>22.357499999999987</v>
      </c>
      <c r="T152" s="27"/>
    </row>
    <row r="153" spans="1:23" s="28" customFormat="1" ht="21" x14ac:dyDescent="0.45">
      <c r="A153" s="104">
        <v>60</v>
      </c>
      <c r="B153" s="24" t="s">
        <v>103</v>
      </c>
      <c r="C153" s="25" t="s">
        <v>276</v>
      </c>
      <c r="D153" s="26" t="s">
        <v>108</v>
      </c>
      <c r="E153" s="10">
        <v>3470300113162</v>
      </c>
      <c r="F153" s="6" t="s">
        <v>275</v>
      </c>
      <c r="G153" s="12" t="s">
        <v>249</v>
      </c>
      <c r="H153" s="12">
        <v>646</v>
      </c>
      <c r="I153" s="12">
        <v>12</v>
      </c>
      <c r="J153" s="12">
        <v>1</v>
      </c>
      <c r="K153" s="12">
        <v>5</v>
      </c>
      <c r="L153" s="12">
        <v>3</v>
      </c>
      <c r="M153" s="12">
        <v>53</v>
      </c>
      <c r="N153" s="14">
        <f>K153*400+L153*100+M153</f>
        <v>2353</v>
      </c>
      <c r="O153" s="12">
        <v>330</v>
      </c>
      <c r="P153" s="14">
        <f>N153*O153</f>
        <v>776490</v>
      </c>
      <c r="Q153" s="15">
        <f t="shared" ref="Q153:Q157" si="104">P153*0.01%</f>
        <v>77.649000000000001</v>
      </c>
      <c r="R153" s="15">
        <f t="shared" ref="R153:R157" si="105">Q153*90%</f>
        <v>69.884100000000004</v>
      </c>
      <c r="S153" s="16">
        <f t="shared" ref="S153:S157" si="106">Q153-R153</f>
        <v>7.7648999999999972</v>
      </c>
      <c r="T153" s="27"/>
    </row>
    <row r="154" spans="1:23" s="28" customFormat="1" ht="21" x14ac:dyDescent="0.45">
      <c r="A154" s="105"/>
      <c r="B154" s="24"/>
      <c r="C154" s="25"/>
      <c r="D154" s="26"/>
      <c r="E154" s="10"/>
      <c r="F154" s="6" t="s">
        <v>275</v>
      </c>
      <c r="G154" s="12" t="s">
        <v>249</v>
      </c>
      <c r="H154" s="12">
        <v>913</v>
      </c>
      <c r="I154" s="12">
        <v>124</v>
      </c>
      <c r="J154" s="12">
        <v>1</v>
      </c>
      <c r="K154" s="12">
        <v>1</v>
      </c>
      <c r="L154" s="12">
        <v>1</v>
      </c>
      <c r="M154" s="12">
        <v>5</v>
      </c>
      <c r="N154" s="14">
        <f>K154*400+L154*100+M154</f>
        <v>505</v>
      </c>
      <c r="O154" s="12">
        <v>330</v>
      </c>
      <c r="P154" s="14">
        <f>N154*O154</f>
        <v>166650</v>
      </c>
      <c r="Q154" s="15">
        <f t="shared" si="104"/>
        <v>16.664999999999999</v>
      </c>
      <c r="R154" s="15">
        <f t="shared" si="105"/>
        <v>14.9985</v>
      </c>
      <c r="S154" s="16">
        <f t="shared" si="106"/>
        <v>1.6664999999999992</v>
      </c>
      <c r="T154" s="27"/>
    </row>
    <row r="155" spans="1:23" s="28" customFormat="1" ht="21" x14ac:dyDescent="0.45">
      <c r="A155" s="105"/>
      <c r="B155" s="92" t="s">
        <v>277</v>
      </c>
      <c r="C155" s="93"/>
      <c r="D155" s="94"/>
      <c r="E155" s="10"/>
      <c r="F155" s="6" t="s">
        <v>275</v>
      </c>
      <c r="G155" s="12" t="s">
        <v>249</v>
      </c>
      <c r="H155" s="12">
        <v>852</v>
      </c>
      <c r="I155" s="12">
        <v>3</v>
      </c>
      <c r="J155" s="12">
        <v>1</v>
      </c>
      <c r="K155" s="12">
        <v>2</v>
      </c>
      <c r="L155" s="12">
        <v>0</v>
      </c>
      <c r="M155" s="12">
        <v>86</v>
      </c>
      <c r="N155" s="14">
        <f>K155*400+L155*100+M155</f>
        <v>886</v>
      </c>
      <c r="O155" s="12">
        <v>330</v>
      </c>
      <c r="P155" s="14">
        <f>N155*O155</f>
        <v>292380</v>
      </c>
      <c r="Q155" s="15">
        <f t="shared" si="104"/>
        <v>29.238000000000003</v>
      </c>
      <c r="R155" s="15">
        <f t="shared" si="105"/>
        <v>26.314200000000003</v>
      </c>
      <c r="S155" s="16">
        <f t="shared" si="106"/>
        <v>2.9238</v>
      </c>
      <c r="T155" s="27"/>
    </row>
    <row r="156" spans="1:23" s="28" customFormat="1" ht="21" x14ac:dyDescent="0.45">
      <c r="A156" s="105"/>
      <c r="B156" s="24"/>
      <c r="C156" s="25"/>
      <c r="D156" s="26"/>
      <c r="E156" s="10"/>
      <c r="F156" s="6" t="s">
        <v>275</v>
      </c>
      <c r="G156" s="12" t="s">
        <v>249</v>
      </c>
      <c r="H156" s="12" t="s">
        <v>251</v>
      </c>
      <c r="I156" s="12">
        <v>329</v>
      </c>
      <c r="J156" s="12">
        <v>1</v>
      </c>
      <c r="K156" s="12">
        <v>0</v>
      </c>
      <c r="L156" s="12">
        <v>1</v>
      </c>
      <c r="M156" s="12">
        <v>4</v>
      </c>
      <c r="N156" s="14">
        <f>K156*400+L156*100+M156</f>
        <v>104</v>
      </c>
      <c r="O156" s="12">
        <v>330</v>
      </c>
      <c r="P156" s="14">
        <f>N156*O156</f>
        <v>34320</v>
      </c>
      <c r="Q156" s="15">
        <f t="shared" si="104"/>
        <v>3.4320000000000004</v>
      </c>
      <c r="R156" s="15">
        <f t="shared" si="105"/>
        <v>3.0888000000000004</v>
      </c>
      <c r="S156" s="16">
        <f t="shared" si="106"/>
        <v>0.34319999999999995</v>
      </c>
      <c r="T156" s="27"/>
    </row>
    <row r="157" spans="1:23" s="28" customFormat="1" ht="21" x14ac:dyDescent="0.45">
      <c r="A157" s="106"/>
      <c r="B157" s="24"/>
      <c r="C157" s="25"/>
      <c r="D157" s="26"/>
      <c r="E157" s="38"/>
      <c r="F157" s="6"/>
      <c r="G157" s="12"/>
      <c r="H157" s="12"/>
      <c r="I157" s="12"/>
      <c r="J157" s="12"/>
      <c r="K157" s="12"/>
      <c r="L157" s="12"/>
      <c r="M157" s="12"/>
      <c r="N157" s="14"/>
      <c r="O157" s="12"/>
      <c r="P157" s="14">
        <f>SUM(P153:P156)</f>
        <v>1269840</v>
      </c>
      <c r="Q157" s="15">
        <f t="shared" si="104"/>
        <v>126.98400000000001</v>
      </c>
      <c r="R157" s="15">
        <f t="shared" si="105"/>
        <v>114.28560000000002</v>
      </c>
      <c r="S157" s="16">
        <f t="shared" si="106"/>
        <v>12.698399999999992</v>
      </c>
      <c r="T157" s="27"/>
    </row>
    <row r="158" spans="1:23" s="18" customFormat="1" ht="21" x14ac:dyDescent="0.45">
      <c r="A158" s="101">
        <v>61</v>
      </c>
      <c r="B158" s="29" t="s">
        <v>100</v>
      </c>
      <c r="C158" s="30" t="s">
        <v>250</v>
      </c>
      <c r="D158" s="31" t="s">
        <v>108</v>
      </c>
      <c r="E158" s="22">
        <v>3470300113561</v>
      </c>
      <c r="F158" s="6" t="s">
        <v>248</v>
      </c>
      <c r="G158" s="12" t="s">
        <v>249</v>
      </c>
      <c r="H158" s="12">
        <v>665</v>
      </c>
      <c r="I158" s="12">
        <v>8</v>
      </c>
      <c r="J158" s="12">
        <v>1</v>
      </c>
      <c r="K158" s="12">
        <v>2</v>
      </c>
      <c r="L158" s="12">
        <v>2</v>
      </c>
      <c r="M158" s="12">
        <v>16</v>
      </c>
      <c r="N158" s="14">
        <f>K158*400+L158*100+M158</f>
        <v>1016</v>
      </c>
      <c r="O158" s="12">
        <v>330</v>
      </c>
      <c r="P158" s="14">
        <f>N158*O158</f>
        <v>335280</v>
      </c>
      <c r="Q158" s="15">
        <f>P158*0.01%</f>
        <v>33.527999999999999</v>
      </c>
      <c r="R158" s="15">
        <f>Q158*90%</f>
        <v>30.1752</v>
      </c>
      <c r="S158" s="16">
        <v>4</v>
      </c>
      <c r="T158" s="13"/>
      <c r="U158" s="17"/>
      <c r="V158" s="17"/>
      <c r="W158" s="17"/>
    </row>
    <row r="159" spans="1:23" s="18" customFormat="1" ht="21" x14ac:dyDescent="0.45">
      <c r="A159" s="102"/>
      <c r="B159" s="29"/>
      <c r="C159" s="30"/>
      <c r="D159" s="31"/>
      <c r="E159" s="10"/>
      <c r="F159" s="6"/>
      <c r="G159" s="12" t="s">
        <v>249</v>
      </c>
      <c r="H159" s="12">
        <v>646</v>
      </c>
      <c r="I159" s="12">
        <v>23</v>
      </c>
      <c r="J159" s="12">
        <v>1</v>
      </c>
      <c r="K159" s="12">
        <v>3</v>
      </c>
      <c r="L159" s="12">
        <v>0</v>
      </c>
      <c r="M159" s="12">
        <v>22</v>
      </c>
      <c r="N159" s="14">
        <f>K159*400+L159*100+M159</f>
        <v>1222</v>
      </c>
      <c r="O159" s="12">
        <v>330</v>
      </c>
      <c r="P159" s="14">
        <f>N159*O159</f>
        <v>403260</v>
      </c>
      <c r="Q159" s="15">
        <f>P159*0.01%</f>
        <v>40.326000000000001</v>
      </c>
      <c r="R159" s="15">
        <f>Q159*90%</f>
        <v>36.293399999999998</v>
      </c>
      <c r="S159" s="16">
        <v>4</v>
      </c>
      <c r="T159" s="13"/>
      <c r="U159" s="17"/>
      <c r="V159" s="17"/>
      <c r="W159" s="17"/>
    </row>
    <row r="160" spans="1:23" s="18" customFormat="1" ht="21" x14ac:dyDescent="0.45">
      <c r="A160" s="102"/>
      <c r="B160" s="29"/>
      <c r="C160" s="30"/>
      <c r="D160" s="31"/>
      <c r="E160" s="10"/>
      <c r="F160" s="6"/>
      <c r="G160" s="12" t="s">
        <v>249</v>
      </c>
      <c r="H160" s="12">
        <v>665</v>
      </c>
      <c r="I160" s="12">
        <v>5</v>
      </c>
      <c r="J160" s="12">
        <v>1</v>
      </c>
      <c r="K160" s="12">
        <v>16</v>
      </c>
      <c r="L160" s="12">
        <v>1</v>
      </c>
      <c r="M160" s="12">
        <v>68</v>
      </c>
      <c r="N160" s="14">
        <f>K160*400+L160*100+M160</f>
        <v>6568</v>
      </c>
      <c r="O160" s="12">
        <v>330</v>
      </c>
      <c r="P160" s="14">
        <f>N160*O160</f>
        <v>2167440</v>
      </c>
      <c r="Q160" s="15">
        <f>P160*0.01%</f>
        <v>216.744</v>
      </c>
      <c r="R160" s="15">
        <f>Q160*90%</f>
        <v>195.06960000000001</v>
      </c>
      <c r="S160" s="16">
        <v>22</v>
      </c>
      <c r="T160" s="13"/>
      <c r="U160" s="17"/>
      <c r="V160" s="17"/>
      <c r="W160" s="17"/>
    </row>
    <row r="161" spans="1:23" s="28" customFormat="1" ht="21" x14ac:dyDescent="0.25">
      <c r="A161" s="102"/>
      <c r="B161" s="32"/>
      <c r="C161" s="33"/>
      <c r="D161" s="34"/>
      <c r="E161" s="10"/>
      <c r="F161" s="6"/>
      <c r="G161" s="12" t="s">
        <v>249</v>
      </c>
      <c r="H161" s="12">
        <v>513</v>
      </c>
      <c r="I161" s="12">
        <v>8</v>
      </c>
      <c r="J161" s="12">
        <v>1</v>
      </c>
      <c r="K161" s="12">
        <v>6</v>
      </c>
      <c r="L161" s="12">
        <v>0</v>
      </c>
      <c r="M161" s="12">
        <v>83</v>
      </c>
      <c r="N161" s="14">
        <f>K161*400+L161*100+M161</f>
        <v>2483</v>
      </c>
      <c r="O161" s="12">
        <v>330</v>
      </c>
      <c r="P161" s="14">
        <f>N161*O161</f>
        <v>819390</v>
      </c>
      <c r="Q161" s="15">
        <f>P161*0.01%</f>
        <v>81.939000000000007</v>
      </c>
      <c r="R161" s="15">
        <f>Q161*90%</f>
        <v>73.745100000000008</v>
      </c>
      <c r="S161" s="16">
        <v>9</v>
      </c>
      <c r="T161" s="27"/>
    </row>
    <row r="162" spans="1:23" s="28" customFormat="1" ht="21" x14ac:dyDescent="0.25">
      <c r="A162" s="103"/>
      <c r="B162" s="32"/>
      <c r="C162" s="33"/>
      <c r="D162" s="34"/>
      <c r="E162" s="10"/>
      <c r="F162" s="6"/>
      <c r="G162" s="12"/>
      <c r="H162" s="12"/>
      <c r="I162" s="12"/>
      <c r="J162" s="12"/>
      <c r="K162" s="12"/>
      <c r="L162" s="12"/>
      <c r="M162" s="12"/>
      <c r="N162" s="14"/>
      <c r="O162" s="12"/>
      <c r="P162" s="14">
        <f>SUM(P158:P161)</f>
        <v>3725370</v>
      </c>
      <c r="Q162" s="15">
        <f>P162*0.01%</f>
        <v>372.53700000000003</v>
      </c>
      <c r="R162" s="15">
        <f>Q162*90%</f>
        <v>335.28330000000005</v>
      </c>
      <c r="S162" s="16">
        <f>SUM(S158:S161)</f>
        <v>39</v>
      </c>
      <c r="T162" s="27"/>
    </row>
    <row r="163" spans="1:23" s="18" customFormat="1" ht="21" x14ac:dyDescent="0.45">
      <c r="A163" s="47" t="s">
        <v>78</v>
      </c>
      <c r="B163" s="42" t="s">
        <v>100</v>
      </c>
      <c r="C163" s="8" t="s">
        <v>156</v>
      </c>
      <c r="D163" s="9" t="s">
        <v>108</v>
      </c>
      <c r="E163" s="10"/>
      <c r="F163" s="7" t="s">
        <v>31</v>
      </c>
      <c r="G163" s="11" t="s">
        <v>157</v>
      </c>
      <c r="H163" s="7" t="s">
        <v>190</v>
      </c>
      <c r="I163" s="7" t="s">
        <v>48</v>
      </c>
      <c r="J163" s="12">
        <v>11</v>
      </c>
      <c r="K163" s="7" t="s">
        <v>23</v>
      </c>
      <c r="L163" s="7" t="s">
        <v>22</v>
      </c>
      <c r="M163" s="7" t="s">
        <v>57</v>
      </c>
      <c r="N163" s="14">
        <f t="shared" si="76"/>
        <v>1939</v>
      </c>
      <c r="O163" s="12">
        <v>330</v>
      </c>
      <c r="P163" s="14">
        <f t="shared" si="77"/>
        <v>639870</v>
      </c>
      <c r="Q163" s="15">
        <f t="shared" si="78"/>
        <v>63.987000000000002</v>
      </c>
      <c r="R163" s="15">
        <f t="shared" si="54"/>
        <v>57.588300000000004</v>
      </c>
      <c r="S163" s="16">
        <f t="shared" si="55"/>
        <v>6.3986999999999981</v>
      </c>
      <c r="T163" s="13"/>
      <c r="U163" s="17"/>
      <c r="V163" s="17"/>
      <c r="W163" s="17"/>
    </row>
    <row r="164" spans="1:23" s="18" customFormat="1" ht="21.75" x14ac:dyDescent="0.45">
      <c r="A164" s="89" t="s">
        <v>320</v>
      </c>
      <c r="B164" s="42" t="s">
        <v>100</v>
      </c>
      <c r="C164" s="8" t="s">
        <v>255</v>
      </c>
      <c r="D164" s="9" t="s">
        <v>102</v>
      </c>
      <c r="E164" s="19" t="s">
        <v>256</v>
      </c>
      <c r="F164" s="43" t="s">
        <v>257</v>
      </c>
      <c r="G164" s="11" t="s">
        <v>157</v>
      </c>
      <c r="H164" s="7" t="s">
        <v>200</v>
      </c>
      <c r="I164" s="7" t="s">
        <v>53</v>
      </c>
      <c r="J164" s="20">
        <v>6</v>
      </c>
      <c r="K164" s="7" t="s">
        <v>234</v>
      </c>
      <c r="L164" s="7" t="s">
        <v>22</v>
      </c>
      <c r="M164" s="7" t="s">
        <v>99</v>
      </c>
      <c r="N164" s="14">
        <f t="shared" si="76"/>
        <v>395</v>
      </c>
      <c r="O164" s="12">
        <v>330</v>
      </c>
      <c r="P164" s="14">
        <f t="shared" si="77"/>
        <v>130350</v>
      </c>
      <c r="Q164" s="15">
        <f t="shared" si="78"/>
        <v>13.035</v>
      </c>
      <c r="R164" s="15">
        <f t="shared" ref="R164:R169" si="107">Q164*90%</f>
        <v>11.7315</v>
      </c>
      <c r="S164" s="16">
        <f t="shared" ref="S164:S169" si="108">Q164-R164</f>
        <v>1.3034999999999997</v>
      </c>
      <c r="T164" s="13" t="s">
        <v>258</v>
      </c>
      <c r="U164" s="17"/>
      <c r="V164" s="17"/>
      <c r="W164" s="17"/>
    </row>
    <row r="165" spans="1:23" s="18" customFormat="1" ht="21" x14ac:dyDescent="0.45">
      <c r="A165" s="90"/>
      <c r="B165" s="51"/>
      <c r="C165" s="8"/>
      <c r="D165" s="9"/>
      <c r="E165" s="53" t="s">
        <v>311</v>
      </c>
      <c r="F165" s="52"/>
      <c r="G165" s="11" t="s">
        <v>157</v>
      </c>
      <c r="H165" s="7" t="s">
        <v>310</v>
      </c>
      <c r="I165" s="7" t="s">
        <v>38</v>
      </c>
      <c r="J165" s="20">
        <v>6</v>
      </c>
      <c r="K165" s="7" t="s">
        <v>24</v>
      </c>
      <c r="L165" s="7" t="s">
        <v>234</v>
      </c>
      <c r="M165" s="7" t="s">
        <v>82</v>
      </c>
      <c r="N165" s="14">
        <f t="shared" ref="N165" si="109">K165*400+L165*100+M165</f>
        <v>2068</v>
      </c>
      <c r="O165" s="12">
        <v>330</v>
      </c>
      <c r="P165" s="14">
        <f t="shared" ref="P165" si="110">N165*O165</f>
        <v>682440</v>
      </c>
      <c r="Q165" s="15">
        <f t="shared" ref="Q165:Q166" si="111">P165*0.01%</f>
        <v>68.244</v>
      </c>
      <c r="R165" s="15">
        <f t="shared" ref="R165:R166" si="112">Q165*90%</f>
        <v>61.419600000000003</v>
      </c>
      <c r="S165" s="16">
        <f t="shared" ref="S165" si="113">Q165-R165</f>
        <v>6.8243999999999971</v>
      </c>
      <c r="T165" s="13"/>
      <c r="U165" s="17"/>
      <c r="V165" s="17"/>
      <c r="W165" s="17"/>
    </row>
    <row r="166" spans="1:23" s="18" customFormat="1" ht="21.75" x14ac:dyDescent="0.45">
      <c r="A166" s="91"/>
      <c r="B166" s="62"/>
      <c r="C166" s="63"/>
      <c r="D166" s="64"/>
      <c r="E166" s="19"/>
      <c r="F166" s="52"/>
      <c r="G166" s="11"/>
      <c r="H166" s="7"/>
      <c r="I166" s="7"/>
      <c r="J166" s="20"/>
      <c r="K166" s="7"/>
      <c r="L166" s="7"/>
      <c r="M166" s="7"/>
      <c r="N166" s="14"/>
      <c r="O166" s="12"/>
      <c r="P166" s="14">
        <f>SUM(P164:P165)</f>
        <v>812790</v>
      </c>
      <c r="Q166" s="15">
        <f t="shared" si="111"/>
        <v>81.279000000000011</v>
      </c>
      <c r="R166" s="15">
        <f t="shared" si="112"/>
        <v>73.151100000000014</v>
      </c>
      <c r="S166" s="16">
        <f>SUM(S164:S165)</f>
        <v>8.1278999999999968</v>
      </c>
      <c r="T166" s="13"/>
      <c r="U166" s="17"/>
      <c r="V166" s="17"/>
      <c r="W166" s="17"/>
    </row>
    <row r="167" spans="1:23" s="28" customFormat="1" ht="24.95" customHeight="1" x14ac:dyDescent="0.45">
      <c r="A167" s="86">
        <v>64</v>
      </c>
      <c r="B167" s="66" t="s">
        <v>103</v>
      </c>
      <c r="C167" s="67" t="s">
        <v>255</v>
      </c>
      <c r="D167" s="68" t="s">
        <v>108</v>
      </c>
      <c r="E167" s="56">
        <v>3470300113715</v>
      </c>
      <c r="F167" s="6" t="s">
        <v>298</v>
      </c>
      <c r="G167" s="12" t="s">
        <v>249</v>
      </c>
      <c r="H167" s="12">
        <v>820</v>
      </c>
      <c r="I167" s="12">
        <v>42</v>
      </c>
      <c r="J167" s="12">
        <v>1</v>
      </c>
      <c r="K167" s="12">
        <v>4</v>
      </c>
      <c r="L167" s="12">
        <v>3</v>
      </c>
      <c r="M167" s="12">
        <v>60</v>
      </c>
      <c r="N167" s="14">
        <f t="shared" si="76"/>
        <v>1960</v>
      </c>
      <c r="O167" s="12">
        <v>330</v>
      </c>
      <c r="P167" s="14">
        <f t="shared" si="77"/>
        <v>646800</v>
      </c>
      <c r="Q167" s="15">
        <f t="shared" si="78"/>
        <v>64.680000000000007</v>
      </c>
      <c r="R167" s="15">
        <f t="shared" si="107"/>
        <v>58.21200000000001</v>
      </c>
      <c r="S167" s="16">
        <f t="shared" si="108"/>
        <v>6.4679999999999964</v>
      </c>
      <c r="T167" s="27"/>
    </row>
    <row r="168" spans="1:23" s="28" customFormat="1" ht="24.95" customHeight="1" x14ac:dyDescent="0.25">
      <c r="A168" s="87"/>
      <c r="B168" s="57"/>
      <c r="C168" s="55"/>
      <c r="D168" s="58"/>
      <c r="E168" s="54"/>
      <c r="F168" s="6" t="s">
        <v>298</v>
      </c>
      <c r="G168" s="12" t="s">
        <v>249</v>
      </c>
      <c r="H168" s="12" t="s">
        <v>251</v>
      </c>
      <c r="I168" s="12">
        <v>369</v>
      </c>
      <c r="J168" s="12">
        <v>1</v>
      </c>
      <c r="K168" s="12">
        <v>0</v>
      </c>
      <c r="L168" s="12">
        <v>2</v>
      </c>
      <c r="M168" s="12">
        <v>55</v>
      </c>
      <c r="N168" s="14">
        <f t="shared" ref="N168" si="114">K168*400+L168*100+M168</f>
        <v>255</v>
      </c>
      <c r="O168" s="12">
        <v>330</v>
      </c>
      <c r="P168" s="14">
        <f t="shared" ref="P168" si="115">N168*O168</f>
        <v>84150</v>
      </c>
      <c r="Q168" s="15">
        <f t="shared" ref="Q168:Q169" si="116">P168*0.01%</f>
        <v>8.4150000000000009</v>
      </c>
      <c r="R168" s="15">
        <f t="shared" si="107"/>
        <v>7.573500000000001</v>
      </c>
      <c r="S168" s="16">
        <f t="shared" si="108"/>
        <v>0.84149999999999991</v>
      </c>
      <c r="T168" s="27"/>
    </row>
    <row r="169" spans="1:23" s="28" customFormat="1" ht="24.95" customHeight="1" x14ac:dyDescent="0.25">
      <c r="A169" s="87"/>
      <c r="B169" s="57"/>
      <c r="C169" s="55"/>
      <c r="D169" s="58"/>
      <c r="E169" s="54"/>
      <c r="F169" s="6"/>
      <c r="G169" s="12"/>
      <c r="H169" s="12"/>
      <c r="I169" s="12"/>
      <c r="J169" s="12"/>
      <c r="K169" s="12"/>
      <c r="L169" s="12"/>
      <c r="M169" s="12"/>
      <c r="N169" s="14"/>
      <c r="O169" s="12"/>
      <c r="P169" s="14">
        <f>SUM(P167:P168)</f>
        <v>730950</v>
      </c>
      <c r="Q169" s="15">
        <f t="shared" si="116"/>
        <v>73.094999999999999</v>
      </c>
      <c r="R169" s="15">
        <f t="shared" si="107"/>
        <v>65.785499999999999</v>
      </c>
      <c r="S169" s="16">
        <f t="shared" si="108"/>
        <v>7.3094999999999999</v>
      </c>
      <c r="T169" s="27"/>
    </row>
    <row r="170" spans="1:23" s="18" customFormat="1" ht="24.95" customHeight="1" thickBot="1" x14ac:dyDescent="0.5">
      <c r="A170" s="86">
        <v>65</v>
      </c>
      <c r="B170" s="66" t="s">
        <v>103</v>
      </c>
      <c r="C170" s="67" t="s">
        <v>146</v>
      </c>
      <c r="D170" s="68" t="s">
        <v>147</v>
      </c>
      <c r="E170" s="39" t="s">
        <v>304</v>
      </c>
      <c r="F170" s="6" t="s">
        <v>302</v>
      </c>
      <c r="G170" s="12" t="s">
        <v>249</v>
      </c>
      <c r="H170" s="12">
        <v>853</v>
      </c>
      <c r="I170" s="12">
        <v>4</v>
      </c>
      <c r="J170" s="12">
        <v>1</v>
      </c>
      <c r="K170" s="12">
        <v>1</v>
      </c>
      <c r="L170" s="12">
        <v>0</v>
      </c>
      <c r="M170" s="12">
        <v>59</v>
      </c>
      <c r="N170" s="14">
        <f t="shared" ref="N170" si="117">K170*400+L170*100+M170</f>
        <v>459</v>
      </c>
      <c r="O170" s="12">
        <v>330</v>
      </c>
      <c r="P170" s="14">
        <f t="shared" ref="P170" si="118">N170*O170</f>
        <v>151470</v>
      </c>
      <c r="Q170" s="15">
        <f t="shared" ref="Q170" si="119">P170*0.01%</f>
        <v>15.147</v>
      </c>
      <c r="R170" s="15">
        <f t="shared" ref="R170" si="120">Q170*90%</f>
        <v>13.632300000000001</v>
      </c>
      <c r="S170" s="16">
        <f t="shared" ref="S170" si="121">Q170-R170</f>
        <v>1.5146999999999995</v>
      </c>
      <c r="T170" s="41"/>
    </row>
    <row r="171" spans="1:23" s="18" customFormat="1" ht="24.95" customHeight="1" x14ac:dyDescent="0.45">
      <c r="A171" s="87"/>
      <c r="B171" s="83" t="s">
        <v>303</v>
      </c>
      <c r="C171" s="84"/>
      <c r="D171" s="85"/>
      <c r="E171" s="56"/>
      <c r="F171" s="6"/>
      <c r="G171" s="12" t="s">
        <v>249</v>
      </c>
      <c r="H171" s="12">
        <v>671</v>
      </c>
      <c r="I171" s="12">
        <v>3</v>
      </c>
      <c r="J171" s="12">
        <v>1</v>
      </c>
      <c r="K171" s="12">
        <v>2</v>
      </c>
      <c r="L171" s="12">
        <v>2</v>
      </c>
      <c r="M171" s="12">
        <v>87</v>
      </c>
      <c r="N171" s="14">
        <f t="shared" ref="N171" si="122">K171*400+L171*100+M171</f>
        <v>1087</v>
      </c>
      <c r="O171" s="12">
        <v>330</v>
      </c>
      <c r="P171" s="14">
        <f t="shared" ref="P171" si="123">N171*O171</f>
        <v>358710</v>
      </c>
      <c r="Q171" s="15">
        <f t="shared" ref="Q171" si="124">P171*0.01%</f>
        <v>35.871000000000002</v>
      </c>
      <c r="R171" s="15">
        <f t="shared" ref="R171" si="125">Q171*90%</f>
        <v>32.283900000000003</v>
      </c>
      <c r="S171" s="16">
        <f t="shared" ref="S171" si="126">Q171-R171</f>
        <v>3.5870999999999995</v>
      </c>
      <c r="T171" s="41"/>
    </row>
    <row r="172" spans="1:23" s="18" customFormat="1" ht="24.95" customHeight="1" x14ac:dyDescent="0.45">
      <c r="A172" s="87"/>
      <c r="B172" s="72"/>
      <c r="C172" s="65"/>
      <c r="D172" s="73"/>
      <c r="E172" s="56"/>
      <c r="F172" s="6"/>
      <c r="G172" s="12" t="s">
        <v>249</v>
      </c>
      <c r="H172" s="12" t="s">
        <v>305</v>
      </c>
      <c r="I172" s="12">
        <v>347</v>
      </c>
      <c r="J172" s="12">
        <v>1</v>
      </c>
      <c r="K172" s="12">
        <v>0</v>
      </c>
      <c r="L172" s="12">
        <v>2</v>
      </c>
      <c r="M172" s="12">
        <v>51</v>
      </c>
      <c r="N172" s="14">
        <f t="shared" ref="N172" si="127">K172*400+L172*100+M172</f>
        <v>251</v>
      </c>
      <c r="O172" s="12">
        <v>330</v>
      </c>
      <c r="P172" s="14">
        <f t="shared" ref="P172" si="128">N172*O172</f>
        <v>82830</v>
      </c>
      <c r="Q172" s="15">
        <f t="shared" ref="Q172:Q173" si="129">P172*0.01%</f>
        <v>8.2830000000000013</v>
      </c>
      <c r="R172" s="15">
        <f t="shared" ref="R172:R173" si="130">Q172*90%</f>
        <v>7.4547000000000017</v>
      </c>
      <c r="S172" s="16">
        <f t="shared" ref="S172:S173" si="131">Q172-R172</f>
        <v>0.82829999999999959</v>
      </c>
      <c r="T172" s="41"/>
    </row>
    <row r="173" spans="1:23" s="28" customFormat="1" ht="24.95" customHeight="1" x14ac:dyDescent="0.25">
      <c r="A173" s="88"/>
      <c r="B173" s="59"/>
      <c r="C173" s="60"/>
      <c r="D173" s="61"/>
      <c r="E173" s="54"/>
      <c r="F173" s="6"/>
      <c r="G173" s="12"/>
      <c r="H173" s="12"/>
      <c r="I173" s="12"/>
      <c r="J173" s="12"/>
      <c r="K173" s="12"/>
      <c r="L173" s="12"/>
      <c r="M173" s="12"/>
      <c r="N173" s="14"/>
      <c r="O173" s="12"/>
      <c r="P173" s="14">
        <f>SUM(P170:P172)</f>
        <v>593010</v>
      </c>
      <c r="Q173" s="15">
        <f t="shared" si="129"/>
        <v>59.301000000000002</v>
      </c>
      <c r="R173" s="15">
        <f t="shared" si="130"/>
        <v>53.370900000000006</v>
      </c>
      <c r="S173" s="16">
        <f t="shared" si="131"/>
        <v>5.9300999999999959</v>
      </c>
      <c r="T173" s="27"/>
    </row>
    <row r="174" spans="1:23" s="18" customFormat="1" ht="21.75" x14ac:dyDescent="0.45">
      <c r="A174" s="47" t="s">
        <v>80</v>
      </c>
      <c r="B174" s="69" t="s">
        <v>100</v>
      </c>
      <c r="C174" s="70" t="s">
        <v>306</v>
      </c>
      <c r="D174" s="71" t="s">
        <v>307</v>
      </c>
      <c r="E174" s="19" t="s">
        <v>309</v>
      </c>
      <c r="F174" s="45" t="s">
        <v>57</v>
      </c>
      <c r="G174" s="21" t="s">
        <v>249</v>
      </c>
      <c r="H174" s="7"/>
      <c r="I174" s="7"/>
      <c r="J174" s="12">
        <v>11</v>
      </c>
      <c r="K174" s="12">
        <v>0</v>
      </c>
      <c r="L174" s="12">
        <v>2</v>
      </c>
      <c r="M174" s="12">
        <v>51</v>
      </c>
      <c r="N174" s="14">
        <f t="shared" ref="N174" si="132">K174*400+L174*100+M174</f>
        <v>251</v>
      </c>
      <c r="O174" s="12">
        <v>330</v>
      </c>
      <c r="P174" s="14">
        <f t="shared" ref="P174" si="133">N174*O174</f>
        <v>82830</v>
      </c>
      <c r="Q174" s="15">
        <f t="shared" ref="Q174" si="134">P174*0.01%</f>
        <v>8.2830000000000013</v>
      </c>
      <c r="R174" s="15">
        <f t="shared" ref="R174" si="135">Q174*90%</f>
        <v>7.4547000000000017</v>
      </c>
      <c r="S174" s="16">
        <f t="shared" ref="S174" si="136">Q174-R174</f>
        <v>0.82829999999999959</v>
      </c>
      <c r="T174" s="13"/>
      <c r="U174" s="17"/>
      <c r="V174" s="17"/>
      <c r="W174" s="17"/>
    </row>
    <row r="175" spans="1:23" s="28" customFormat="1" ht="18" x14ac:dyDescent="0.25">
      <c r="A175" s="49"/>
      <c r="G175" s="35"/>
      <c r="J175" s="35"/>
      <c r="N175" s="36"/>
      <c r="Q175" s="37"/>
      <c r="R175" s="37"/>
      <c r="S175" s="37"/>
    </row>
    <row r="176" spans="1:23" s="28" customFormat="1" ht="18" x14ac:dyDescent="0.25">
      <c r="A176" s="49"/>
      <c r="G176" s="35"/>
      <c r="J176" s="35"/>
      <c r="N176" s="36"/>
      <c r="Q176" s="37"/>
      <c r="R176" s="37"/>
      <c r="S176" s="37"/>
    </row>
    <row r="177" spans="1:19" s="28" customFormat="1" ht="18" x14ac:dyDescent="0.25">
      <c r="A177" s="49"/>
      <c r="G177" s="35"/>
      <c r="J177" s="35"/>
      <c r="N177" s="36"/>
      <c r="Q177" s="37"/>
      <c r="R177" s="37"/>
      <c r="S177" s="37"/>
    </row>
    <row r="178" spans="1:19" s="28" customFormat="1" ht="18" x14ac:dyDescent="0.25">
      <c r="A178" s="49"/>
      <c r="G178" s="35"/>
      <c r="J178" s="35"/>
      <c r="N178" s="36"/>
      <c r="Q178" s="37"/>
      <c r="R178" s="37"/>
      <c r="S178" s="37"/>
    </row>
    <row r="179" spans="1:19" s="28" customFormat="1" ht="18" x14ac:dyDescent="0.25">
      <c r="A179" s="49"/>
      <c r="G179" s="35"/>
      <c r="J179" s="35"/>
      <c r="N179" s="36"/>
      <c r="Q179" s="37"/>
      <c r="R179" s="37"/>
      <c r="S179" s="37"/>
    </row>
    <row r="180" spans="1:19" s="28" customFormat="1" ht="18" x14ac:dyDescent="0.25">
      <c r="A180" s="49"/>
      <c r="G180" s="35"/>
      <c r="J180" s="35"/>
      <c r="N180" s="36"/>
      <c r="Q180" s="37"/>
      <c r="R180" s="37"/>
      <c r="S180" s="37"/>
    </row>
    <row r="181" spans="1:19" s="28" customFormat="1" ht="18" x14ac:dyDescent="0.25">
      <c r="A181" s="49"/>
      <c r="G181" s="35"/>
      <c r="J181" s="35"/>
      <c r="N181" s="36"/>
      <c r="Q181" s="37"/>
      <c r="R181" s="37"/>
      <c r="S181" s="37"/>
    </row>
    <row r="182" spans="1:19" s="28" customFormat="1" ht="18" x14ac:dyDescent="0.25">
      <c r="A182" s="49"/>
      <c r="G182" s="35"/>
      <c r="J182" s="35"/>
      <c r="N182" s="36"/>
      <c r="Q182" s="37"/>
      <c r="R182" s="37"/>
      <c r="S182" s="37"/>
    </row>
    <row r="183" spans="1:19" s="28" customFormat="1" ht="18" x14ac:dyDescent="0.25">
      <c r="A183" s="49"/>
      <c r="G183" s="35"/>
      <c r="J183" s="35"/>
      <c r="N183" s="36"/>
      <c r="Q183" s="37"/>
      <c r="R183" s="37"/>
      <c r="S183" s="37"/>
    </row>
    <row r="184" spans="1:19" s="28" customFormat="1" ht="18" x14ac:dyDescent="0.25">
      <c r="A184" s="49"/>
      <c r="G184" s="35"/>
      <c r="J184" s="35"/>
      <c r="N184" s="36"/>
      <c r="Q184" s="37"/>
      <c r="R184" s="37"/>
      <c r="S184" s="37"/>
    </row>
    <row r="185" spans="1:19" s="28" customFormat="1" ht="18" x14ac:dyDescent="0.25">
      <c r="A185" s="49"/>
      <c r="G185" s="35"/>
      <c r="J185" s="35"/>
      <c r="N185" s="36"/>
      <c r="Q185" s="37"/>
      <c r="R185" s="37"/>
      <c r="S185" s="37"/>
    </row>
    <row r="186" spans="1:19" s="28" customFormat="1" ht="18" x14ac:dyDescent="0.25">
      <c r="A186" s="49"/>
      <c r="G186" s="35"/>
      <c r="J186" s="35"/>
      <c r="N186" s="36"/>
      <c r="Q186" s="37"/>
      <c r="R186" s="37"/>
      <c r="S186" s="37"/>
    </row>
    <row r="187" spans="1:19" s="28" customFormat="1" ht="18" x14ac:dyDescent="0.25">
      <c r="A187" s="49"/>
      <c r="G187" s="35"/>
      <c r="J187" s="35"/>
      <c r="N187" s="36"/>
      <c r="Q187" s="37"/>
      <c r="R187" s="37"/>
      <c r="S187" s="37"/>
    </row>
    <row r="188" spans="1:19" s="28" customFormat="1" ht="18" x14ac:dyDescent="0.25">
      <c r="A188" s="49"/>
      <c r="G188" s="35"/>
      <c r="J188" s="35"/>
      <c r="N188" s="36"/>
      <c r="Q188" s="37"/>
      <c r="R188" s="37"/>
      <c r="S188" s="37"/>
    </row>
    <row r="189" spans="1:19" s="28" customFormat="1" ht="18" x14ac:dyDescent="0.25">
      <c r="A189" s="49"/>
      <c r="G189" s="35"/>
      <c r="J189" s="35"/>
      <c r="N189" s="36"/>
      <c r="Q189" s="37"/>
      <c r="R189" s="37"/>
      <c r="S189" s="37"/>
    </row>
    <row r="190" spans="1:19" s="28" customFormat="1" ht="18" x14ac:dyDescent="0.25">
      <c r="A190" s="49"/>
      <c r="G190" s="35"/>
      <c r="J190" s="35"/>
      <c r="N190" s="36"/>
      <c r="Q190" s="37"/>
      <c r="R190" s="37"/>
      <c r="S190" s="37"/>
    </row>
    <row r="191" spans="1:19" s="28" customFormat="1" ht="18" x14ac:dyDescent="0.25">
      <c r="A191" s="49"/>
      <c r="G191" s="35"/>
      <c r="J191" s="35"/>
      <c r="N191" s="36"/>
      <c r="Q191" s="37"/>
      <c r="R191" s="37"/>
      <c r="S191" s="37"/>
    </row>
    <row r="192" spans="1:19" s="28" customFormat="1" ht="18" x14ac:dyDescent="0.25">
      <c r="A192" s="49"/>
      <c r="G192" s="35"/>
      <c r="J192" s="35"/>
      <c r="N192" s="36"/>
      <c r="Q192" s="37"/>
      <c r="R192" s="37"/>
      <c r="S192" s="37"/>
    </row>
    <row r="193" spans="1:19" s="28" customFormat="1" ht="18" x14ac:dyDescent="0.25">
      <c r="A193" s="49"/>
      <c r="G193" s="35"/>
      <c r="J193" s="35"/>
      <c r="N193" s="36"/>
      <c r="Q193" s="37"/>
      <c r="R193" s="37"/>
      <c r="S193" s="37"/>
    </row>
    <row r="194" spans="1:19" s="28" customFormat="1" ht="18" x14ac:dyDescent="0.25">
      <c r="A194" s="49"/>
      <c r="G194" s="35"/>
      <c r="J194" s="35"/>
      <c r="N194" s="36"/>
      <c r="Q194" s="37"/>
      <c r="R194" s="37"/>
      <c r="S194" s="37"/>
    </row>
    <row r="195" spans="1:19" s="28" customFormat="1" ht="18" x14ac:dyDescent="0.25">
      <c r="A195" s="49"/>
      <c r="G195" s="35"/>
      <c r="J195" s="35"/>
      <c r="N195" s="36"/>
      <c r="Q195" s="37"/>
      <c r="R195" s="37"/>
      <c r="S195" s="37"/>
    </row>
    <row r="196" spans="1:19" s="28" customFormat="1" ht="18" x14ac:dyDescent="0.25">
      <c r="A196" s="49"/>
      <c r="G196" s="35"/>
      <c r="J196" s="35"/>
      <c r="N196" s="36"/>
      <c r="Q196" s="37"/>
      <c r="R196" s="37"/>
      <c r="S196" s="37"/>
    </row>
    <row r="197" spans="1:19" s="28" customFormat="1" ht="18" x14ac:dyDescent="0.25">
      <c r="A197" s="49"/>
      <c r="G197" s="35"/>
      <c r="J197" s="35"/>
      <c r="N197" s="36"/>
      <c r="Q197" s="37"/>
      <c r="R197" s="37"/>
      <c r="S197" s="37"/>
    </row>
    <row r="198" spans="1:19" s="28" customFormat="1" ht="18" x14ac:dyDescent="0.25">
      <c r="A198" s="49"/>
      <c r="G198" s="35"/>
      <c r="J198" s="35"/>
      <c r="N198" s="36"/>
      <c r="Q198" s="37"/>
      <c r="R198" s="37"/>
      <c r="S198" s="37"/>
    </row>
    <row r="199" spans="1:19" s="28" customFormat="1" ht="18" x14ac:dyDescent="0.25">
      <c r="A199" s="49"/>
      <c r="G199" s="35"/>
      <c r="J199" s="35"/>
      <c r="N199" s="36"/>
      <c r="Q199" s="37"/>
      <c r="R199" s="37"/>
      <c r="S199" s="37"/>
    </row>
    <row r="200" spans="1:19" s="28" customFormat="1" ht="18" x14ac:dyDescent="0.25">
      <c r="A200" s="49"/>
      <c r="G200" s="35"/>
      <c r="J200" s="35"/>
      <c r="N200" s="36"/>
      <c r="Q200" s="37"/>
      <c r="R200" s="37"/>
      <c r="S200" s="37"/>
    </row>
    <row r="201" spans="1:19" s="28" customFormat="1" ht="18" x14ac:dyDescent="0.25">
      <c r="A201" s="49"/>
      <c r="G201" s="35"/>
      <c r="J201" s="35"/>
      <c r="N201" s="36"/>
      <c r="Q201" s="37"/>
      <c r="R201" s="37"/>
      <c r="S201" s="37"/>
    </row>
    <row r="202" spans="1:19" s="28" customFormat="1" ht="18" x14ac:dyDescent="0.25">
      <c r="A202" s="49"/>
      <c r="G202" s="35"/>
      <c r="J202" s="35"/>
      <c r="N202" s="36"/>
      <c r="Q202" s="37"/>
      <c r="R202" s="37"/>
      <c r="S202" s="37"/>
    </row>
    <row r="203" spans="1:19" s="28" customFormat="1" ht="18" x14ac:dyDescent="0.25">
      <c r="A203" s="49"/>
      <c r="G203" s="35"/>
      <c r="J203" s="35"/>
      <c r="N203" s="36"/>
      <c r="Q203" s="37"/>
      <c r="R203" s="37"/>
      <c r="S203" s="37"/>
    </row>
    <row r="204" spans="1:19" s="28" customFormat="1" ht="18" x14ac:dyDescent="0.25">
      <c r="A204" s="49"/>
      <c r="G204" s="35"/>
      <c r="J204" s="35"/>
      <c r="N204" s="36"/>
      <c r="Q204" s="37"/>
      <c r="R204" s="37"/>
      <c r="S204" s="37"/>
    </row>
    <row r="205" spans="1:19" s="28" customFormat="1" ht="18" x14ac:dyDescent="0.25">
      <c r="A205" s="49"/>
      <c r="G205" s="35"/>
      <c r="J205" s="35"/>
      <c r="N205" s="36"/>
      <c r="Q205" s="37"/>
      <c r="R205" s="37"/>
      <c r="S205" s="37"/>
    </row>
    <row r="206" spans="1:19" s="28" customFormat="1" ht="18" x14ac:dyDescent="0.25">
      <c r="A206" s="49"/>
      <c r="G206" s="35"/>
      <c r="J206" s="35"/>
      <c r="N206" s="36"/>
      <c r="Q206" s="37"/>
      <c r="R206" s="37"/>
      <c r="S206" s="37"/>
    </row>
    <row r="207" spans="1:19" s="28" customFormat="1" ht="18" x14ac:dyDescent="0.25">
      <c r="A207" s="49"/>
      <c r="G207" s="35"/>
      <c r="J207" s="35"/>
      <c r="N207" s="36"/>
      <c r="Q207" s="37"/>
      <c r="R207" s="37"/>
      <c r="S207" s="37"/>
    </row>
    <row r="208" spans="1:19" s="28" customFormat="1" ht="18" x14ac:dyDescent="0.25">
      <c r="A208" s="49"/>
      <c r="G208" s="35"/>
      <c r="J208" s="35"/>
      <c r="N208" s="36"/>
      <c r="Q208" s="37"/>
      <c r="R208" s="37"/>
      <c r="S208" s="37"/>
    </row>
    <row r="209" spans="1:19" s="28" customFormat="1" ht="18" x14ac:dyDescent="0.25">
      <c r="A209" s="49"/>
      <c r="G209" s="35"/>
      <c r="J209" s="35"/>
      <c r="N209" s="36"/>
      <c r="Q209" s="37"/>
      <c r="R209" s="37"/>
      <c r="S209" s="37"/>
    </row>
    <row r="210" spans="1:19" s="28" customFormat="1" ht="18" x14ac:dyDescent="0.25">
      <c r="A210" s="49"/>
      <c r="G210" s="35"/>
      <c r="J210" s="35"/>
      <c r="N210" s="36"/>
      <c r="Q210" s="37"/>
      <c r="R210" s="37"/>
      <c r="S210" s="37"/>
    </row>
    <row r="211" spans="1:19" s="28" customFormat="1" ht="18" x14ac:dyDescent="0.25">
      <c r="A211" s="49"/>
      <c r="G211" s="35"/>
      <c r="J211" s="35"/>
      <c r="N211" s="36"/>
      <c r="Q211" s="37"/>
      <c r="R211" s="37"/>
      <c r="S211" s="37"/>
    </row>
    <row r="212" spans="1:19" s="28" customFormat="1" ht="18" x14ac:dyDescent="0.25">
      <c r="A212" s="49"/>
      <c r="G212" s="35"/>
      <c r="J212" s="35"/>
      <c r="N212" s="36"/>
      <c r="Q212" s="37"/>
      <c r="R212" s="37"/>
      <c r="S212" s="37"/>
    </row>
    <row r="213" spans="1:19" s="28" customFormat="1" ht="18" x14ac:dyDescent="0.25">
      <c r="A213" s="49"/>
      <c r="G213" s="35"/>
      <c r="J213" s="35"/>
      <c r="N213" s="36"/>
      <c r="Q213" s="37"/>
      <c r="R213" s="37"/>
      <c r="S213" s="37"/>
    </row>
    <row r="214" spans="1:19" s="28" customFormat="1" ht="18" x14ac:dyDescent="0.25">
      <c r="A214" s="49"/>
      <c r="G214" s="35"/>
      <c r="J214" s="35"/>
      <c r="N214" s="36"/>
      <c r="Q214" s="37"/>
      <c r="R214" s="37"/>
      <c r="S214" s="37"/>
    </row>
    <row r="215" spans="1:19" s="28" customFormat="1" ht="18" x14ac:dyDescent="0.25">
      <c r="A215" s="49"/>
      <c r="G215" s="35"/>
      <c r="J215" s="35"/>
      <c r="N215" s="36"/>
      <c r="Q215" s="37"/>
      <c r="R215" s="37"/>
      <c r="S215" s="37"/>
    </row>
    <row r="216" spans="1:19" s="28" customFormat="1" ht="18" x14ac:dyDescent="0.25">
      <c r="A216" s="49"/>
      <c r="G216" s="35"/>
      <c r="J216" s="35"/>
      <c r="N216" s="36"/>
      <c r="Q216" s="37"/>
      <c r="R216" s="37"/>
      <c r="S216" s="37"/>
    </row>
    <row r="217" spans="1:19" s="28" customFormat="1" ht="18" x14ac:dyDescent="0.25">
      <c r="A217" s="49"/>
      <c r="G217" s="35"/>
      <c r="J217" s="35"/>
      <c r="N217" s="36"/>
      <c r="Q217" s="37"/>
      <c r="R217" s="37"/>
      <c r="S217" s="37"/>
    </row>
    <row r="218" spans="1:19" s="28" customFormat="1" ht="18" x14ac:dyDescent="0.25">
      <c r="A218" s="49"/>
      <c r="G218" s="35"/>
      <c r="J218" s="35"/>
      <c r="N218" s="36"/>
      <c r="Q218" s="37"/>
      <c r="R218" s="37"/>
      <c r="S218" s="37"/>
    </row>
    <row r="219" spans="1:19" s="28" customFormat="1" ht="18" x14ac:dyDescent="0.25">
      <c r="A219" s="49"/>
      <c r="G219" s="35"/>
      <c r="J219" s="35"/>
      <c r="N219" s="36"/>
      <c r="Q219" s="37"/>
      <c r="R219" s="37"/>
      <c r="S219" s="37"/>
    </row>
    <row r="220" spans="1:19" s="28" customFormat="1" ht="18" x14ac:dyDescent="0.25">
      <c r="A220" s="49"/>
      <c r="G220" s="35"/>
      <c r="J220" s="35"/>
      <c r="N220" s="36"/>
      <c r="Q220" s="37"/>
      <c r="R220" s="37"/>
      <c r="S220" s="37"/>
    </row>
    <row r="221" spans="1:19" s="28" customFormat="1" ht="18" x14ac:dyDescent="0.25">
      <c r="A221" s="49"/>
      <c r="G221" s="35"/>
      <c r="J221" s="35"/>
      <c r="N221" s="36"/>
      <c r="Q221" s="37"/>
      <c r="R221" s="37"/>
      <c r="S221" s="37"/>
    </row>
    <row r="222" spans="1:19" s="28" customFormat="1" ht="18" x14ac:dyDescent="0.25">
      <c r="A222" s="49"/>
      <c r="G222" s="35"/>
      <c r="J222" s="35"/>
      <c r="N222" s="36"/>
      <c r="Q222" s="37"/>
      <c r="R222" s="37"/>
      <c r="S222" s="37"/>
    </row>
    <row r="223" spans="1:19" s="28" customFormat="1" ht="18" x14ac:dyDescent="0.25">
      <c r="A223" s="49"/>
      <c r="G223" s="35"/>
      <c r="J223" s="35"/>
      <c r="N223" s="36"/>
      <c r="Q223" s="37"/>
      <c r="R223" s="37"/>
      <c r="S223" s="37"/>
    </row>
    <row r="224" spans="1:19" s="28" customFormat="1" ht="18" x14ac:dyDescent="0.25">
      <c r="A224" s="49"/>
      <c r="G224" s="35"/>
      <c r="J224" s="35"/>
      <c r="N224" s="36"/>
      <c r="Q224" s="37"/>
      <c r="R224" s="37"/>
      <c r="S224" s="37"/>
    </row>
    <row r="225" spans="1:19" s="28" customFormat="1" ht="18" x14ac:dyDescent="0.25">
      <c r="A225" s="49"/>
      <c r="G225" s="35"/>
      <c r="J225" s="35"/>
      <c r="N225" s="36"/>
      <c r="Q225" s="37"/>
      <c r="R225" s="37"/>
      <c r="S225" s="37"/>
    </row>
    <row r="226" spans="1:19" s="28" customFormat="1" ht="18" x14ac:dyDescent="0.25">
      <c r="A226" s="49"/>
      <c r="G226" s="35"/>
      <c r="J226" s="35"/>
      <c r="N226" s="36"/>
      <c r="Q226" s="37"/>
      <c r="R226" s="37"/>
      <c r="S226" s="37"/>
    </row>
    <row r="227" spans="1:19" s="28" customFormat="1" ht="18" x14ac:dyDescent="0.25">
      <c r="A227" s="49"/>
      <c r="G227" s="35"/>
      <c r="J227" s="35"/>
      <c r="N227" s="36"/>
      <c r="Q227" s="37"/>
      <c r="R227" s="37"/>
      <c r="S227" s="37"/>
    </row>
    <row r="228" spans="1:19" s="28" customFormat="1" ht="18" x14ac:dyDescent="0.25">
      <c r="A228" s="49"/>
      <c r="G228" s="35"/>
      <c r="J228" s="35"/>
      <c r="N228" s="36"/>
      <c r="Q228" s="37"/>
      <c r="R228" s="37"/>
      <c r="S228" s="37"/>
    </row>
    <row r="229" spans="1:19" s="28" customFormat="1" ht="18" x14ac:dyDescent="0.25">
      <c r="A229" s="49"/>
      <c r="G229" s="35"/>
      <c r="J229" s="35"/>
      <c r="N229" s="36"/>
      <c r="Q229" s="37"/>
      <c r="R229" s="37"/>
      <c r="S229" s="37"/>
    </row>
    <row r="230" spans="1:19" s="28" customFormat="1" ht="18" x14ac:dyDescent="0.25">
      <c r="A230" s="49"/>
      <c r="G230" s="35"/>
      <c r="J230" s="35"/>
      <c r="N230" s="36"/>
      <c r="Q230" s="37"/>
      <c r="R230" s="37"/>
      <c r="S230" s="37"/>
    </row>
    <row r="231" spans="1:19" s="28" customFormat="1" ht="18" x14ac:dyDescent="0.25">
      <c r="A231" s="49"/>
      <c r="G231" s="35"/>
      <c r="J231" s="35"/>
      <c r="N231" s="36"/>
      <c r="Q231" s="37"/>
      <c r="R231" s="37"/>
      <c r="S231" s="37"/>
    </row>
    <row r="232" spans="1:19" s="28" customFormat="1" ht="18" x14ac:dyDescent="0.25">
      <c r="A232" s="49"/>
      <c r="G232" s="35"/>
      <c r="J232" s="35"/>
      <c r="N232" s="36"/>
      <c r="Q232" s="37"/>
      <c r="R232" s="37"/>
      <c r="S232" s="37"/>
    </row>
    <row r="233" spans="1:19" s="28" customFormat="1" ht="18" x14ac:dyDescent="0.25">
      <c r="A233" s="49"/>
      <c r="G233" s="35"/>
      <c r="J233" s="35"/>
      <c r="N233" s="36"/>
      <c r="Q233" s="37"/>
      <c r="R233" s="37"/>
      <c r="S233" s="37"/>
    </row>
    <row r="234" spans="1:19" s="28" customFormat="1" ht="18" x14ac:dyDescent="0.25">
      <c r="A234" s="49"/>
      <c r="G234" s="35"/>
      <c r="J234" s="35"/>
      <c r="N234" s="36"/>
      <c r="Q234" s="37"/>
      <c r="R234" s="37"/>
      <c r="S234" s="37"/>
    </row>
    <row r="235" spans="1:19" s="28" customFormat="1" ht="18" x14ac:dyDescent="0.25">
      <c r="A235" s="49"/>
      <c r="G235" s="35"/>
      <c r="J235" s="35"/>
      <c r="N235" s="36"/>
      <c r="Q235" s="37"/>
      <c r="R235" s="37"/>
      <c r="S235" s="37"/>
    </row>
    <row r="236" spans="1:19" s="28" customFormat="1" ht="18" x14ac:dyDescent="0.25">
      <c r="A236" s="49"/>
      <c r="G236" s="35"/>
      <c r="J236" s="35"/>
      <c r="N236" s="36"/>
      <c r="Q236" s="37"/>
      <c r="R236" s="37"/>
      <c r="S236" s="37"/>
    </row>
    <row r="237" spans="1:19" s="28" customFormat="1" ht="18" x14ac:dyDescent="0.25">
      <c r="A237" s="49"/>
      <c r="G237" s="35"/>
      <c r="J237" s="35"/>
      <c r="N237" s="36"/>
      <c r="Q237" s="37"/>
      <c r="R237" s="37"/>
      <c r="S237" s="37"/>
    </row>
    <row r="238" spans="1:19" s="28" customFormat="1" ht="18" x14ac:dyDescent="0.25">
      <c r="A238" s="49"/>
      <c r="G238" s="35"/>
      <c r="J238" s="35"/>
      <c r="N238" s="36"/>
      <c r="Q238" s="37"/>
      <c r="R238" s="37"/>
      <c r="S238" s="37"/>
    </row>
    <row r="239" spans="1:19" s="28" customFormat="1" ht="18" x14ac:dyDescent="0.25">
      <c r="A239" s="49"/>
      <c r="G239" s="35"/>
      <c r="J239" s="35"/>
      <c r="N239" s="36"/>
      <c r="Q239" s="37"/>
      <c r="R239" s="37"/>
      <c r="S239" s="37"/>
    </row>
    <row r="240" spans="1:19" s="28" customFormat="1" ht="18" x14ac:dyDescent="0.25">
      <c r="A240" s="49"/>
      <c r="G240" s="35"/>
      <c r="J240" s="35"/>
      <c r="N240" s="36"/>
      <c r="Q240" s="37"/>
      <c r="R240" s="37"/>
      <c r="S240" s="37"/>
    </row>
    <row r="241" spans="1:19" s="28" customFormat="1" ht="18" x14ac:dyDescent="0.25">
      <c r="A241" s="49"/>
      <c r="G241" s="35"/>
      <c r="J241" s="35"/>
      <c r="N241" s="36"/>
      <c r="Q241" s="37"/>
      <c r="R241" s="37"/>
      <c r="S241" s="37"/>
    </row>
    <row r="242" spans="1:19" s="28" customFormat="1" ht="18" x14ac:dyDescent="0.25">
      <c r="A242" s="49"/>
      <c r="G242" s="35"/>
      <c r="J242" s="35"/>
      <c r="N242" s="36"/>
      <c r="Q242" s="37"/>
      <c r="R242" s="37"/>
      <c r="S242" s="37"/>
    </row>
    <row r="243" spans="1:19" s="28" customFormat="1" ht="18" x14ac:dyDescent="0.25">
      <c r="A243" s="49"/>
      <c r="G243" s="35"/>
      <c r="J243" s="35"/>
      <c r="N243" s="36"/>
      <c r="Q243" s="37"/>
      <c r="R243" s="37"/>
      <c r="S243" s="37"/>
    </row>
    <row r="244" spans="1:19" s="28" customFormat="1" ht="18" x14ac:dyDescent="0.25">
      <c r="A244" s="49"/>
      <c r="G244" s="35"/>
      <c r="J244" s="35"/>
      <c r="N244" s="36"/>
      <c r="Q244" s="37"/>
      <c r="R244" s="37"/>
      <c r="S244" s="37"/>
    </row>
    <row r="245" spans="1:19" s="28" customFormat="1" ht="18" x14ac:dyDescent="0.25">
      <c r="A245" s="49"/>
      <c r="G245" s="35"/>
      <c r="J245" s="35"/>
      <c r="N245" s="36"/>
      <c r="Q245" s="37"/>
      <c r="R245" s="37"/>
      <c r="S245" s="37"/>
    </row>
    <row r="246" spans="1:19" s="28" customFormat="1" ht="18" x14ac:dyDescent="0.25">
      <c r="A246" s="49"/>
      <c r="G246" s="35"/>
      <c r="J246" s="35"/>
      <c r="N246" s="36"/>
      <c r="Q246" s="37"/>
      <c r="R246" s="37"/>
      <c r="S246" s="37"/>
    </row>
    <row r="247" spans="1:19" s="28" customFormat="1" ht="18" x14ac:dyDescent="0.25">
      <c r="A247" s="49"/>
      <c r="G247" s="35"/>
      <c r="J247" s="35"/>
      <c r="N247" s="36"/>
      <c r="Q247" s="37"/>
      <c r="R247" s="37"/>
      <c r="S247" s="37"/>
    </row>
    <row r="248" spans="1:19" s="28" customFormat="1" ht="18" x14ac:dyDescent="0.25">
      <c r="A248" s="49"/>
      <c r="G248" s="35"/>
      <c r="J248" s="35"/>
      <c r="N248" s="36"/>
      <c r="Q248" s="37"/>
      <c r="R248" s="37"/>
      <c r="S248" s="37"/>
    </row>
    <row r="249" spans="1:19" s="28" customFormat="1" ht="18" x14ac:dyDescent="0.25">
      <c r="A249" s="49"/>
      <c r="G249" s="35"/>
      <c r="J249" s="35"/>
      <c r="N249" s="36"/>
      <c r="Q249" s="37"/>
      <c r="R249" s="37"/>
      <c r="S249" s="37"/>
    </row>
    <row r="250" spans="1:19" s="28" customFormat="1" ht="18" x14ac:dyDescent="0.25">
      <c r="A250" s="49"/>
      <c r="G250" s="35"/>
      <c r="J250" s="35"/>
      <c r="N250" s="36"/>
      <c r="Q250" s="37"/>
      <c r="R250" s="37"/>
      <c r="S250" s="37"/>
    </row>
    <row r="251" spans="1:19" s="28" customFormat="1" ht="18" x14ac:dyDescent="0.25">
      <c r="A251" s="49"/>
      <c r="G251" s="35"/>
      <c r="J251" s="35"/>
      <c r="N251" s="36"/>
      <c r="Q251" s="37"/>
      <c r="R251" s="37"/>
      <c r="S251" s="37"/>
    </row>
    <row r="252" spans="1:19" s="28" customFormat="1" ht="18" x14ac:dyDescent="0.25">
      <c r="A252" s="49"/>
      <c r="G252" s="35"/>
      <c r="J252" s="35"/>
      <c r="N252" s="36"/>
      <c r="Q252" s="37"/>
      <c r="R252" s="37"/>
      <c r="S252" s="37"/>
    </row>
    <row r="253" spans="1:19" s="28" customFormat="1" ht="18" x14ac:dyDescent="0.25">
      <c r="A253" s="49"/>
      <c r="G253" s="35"/>
      <c r="J253" s="35"/>
      <c r="N253" s="36"/>
      <c r="Q253" s="37"/>
      <c r="R253" s="37"/>
      <c r="S253" s="37"/>
    </row>
    <row r="254" spans="1:19" s="28" customFormat="1" ht="18" x14ac:dyDescent="0.25">
      <c r="A254" s="49"/>
      <c r="G254" s="35"/>
      <c r="J254" s="35"/>
      <c r="N254" s="36"/>
      <c r="Q254" s="37"/>
      <c r="R254" s="37"/>
      <c r="S254" s="37"/>
    </row>
    <row r="255" spans="1:19" s="28" customFormat="1" ht="18" x14ac:dyDescent="0.25">
      <c r="A255" s="49"/>
      <c r="G255" s="35"/>
      <c r="J255" s="35"/>
      <c r="N255" s="36"/>
      <c r="Q255" s="37"/>
      <c r="R255" s="37"/>
      <c r="S255" s="37"/>
    </row>
    <row r="256" spans="1:19" s="28" customFormat="1" ht="18" x14ac:dyDescent="0.25">
      <c r="A256" s="49"/>
      <c r="G256" s="35"/>
      <c r="J256" s="35"/>
      <c r="N256" s="36"/>
      <c r="Q256" s="37"/>
      <c r="R256" s="37"/>
      <c r="S256" s="37"/>
    </row>
    <row r="257" spans="1:19" s="28" customFormat="1" ht="18" x14ac:dyDescent="0.25">
      <c r="A257" s="49"/>
      <c r="G257" s="35"/>
      <c r="J257" s="35"/>
      <c r="N257" s="36"/>
      <c r="Q257" s="37"/>
      <c r="R257" s="37"/>
      <c r="S257" s="37"/>
    </row>
    <row r="258" spans="1:19" s="28" customFormat="1" ht="18" x14ac:dyDescent="0.25">
      <c r="A258" s="49"/>
      <c r="G258" s="35"/>
      <c r="J258" s="35"/>
      <c r="N258" s="36"/>
      <c r="Q258" s="37"/>
      <c r="R258" s="37"/>
      <c r="S258" s="37"/>
    </row>
    <row r="259" spans="1:19" s="28" customFormat="1" ht="18" x14ac:dyDescent="0.25">
      <c r="A259" s="49"/>
      <c r="G259" s="35"/>
      <c r="J259" s="35"/>
      <c r="N259" s="36"/>
      <c r="Q259" s="37"/>
      <c r="R259" s="37"/>
      <c r="S259" s="37"/>
    </row>
    <row r="260" spans="1:19" s="28" customFormat="1" ht="18" x14ac:dyDescent="0.25">
      <c r="A260" s="49"/>
      <c r="G260" s="35"/>
      <c r="J260" s="35"/>
      <c r="N260" s="36"/>
      <c r="Q260" s="37"/>
      <c r="R260" s="37"/>
      <c r="S260" s="37"/>
    </row>
    <row r="261" spans="1:19" s="28" customFormat="1" ht="18" x14ac:dyDescent="0.25">
      <c r="A261" s="49"/>
      <c r="G261" s="35"/>
      <c r="J261" s="35"/>
      <c r="N261" s="36"/>
      <c r="Q261" s="37"/>
      <c r="R261" s="37"/>
      <c r="S261" s="37"/>
    </row>
    <row r="262" spans="1:19" s="28" customFormat="1" ht="18" x14ac:dyDescent="0.25">
      <c r="A262" s="49"/>
      <c r="G262" s="35"/>
      <c r="J262" s="35"/>
      <c r="N262" s="36"/>
      <c r="Q262" s="37"/>
      <c r="R262" s="37"/>
      <c r="S262" s="37"/>
    </row>
    <row r="263" spans="1:19" s="28" customFormat="1" ht="18" x14ac:dyDescent="0.25">
      <c r="A263" s="49"/>
      <c r="G263" s="35"/>
      <c r="J263" s="35"/>
      <c r="N263" s="36"/>
      <c r="Q263" s="37"/>
      <c r="R263" s="37"/>
      <c r="S263" s="37"/>
    </row>
    <row r="264" spans="1:19" s="28" customFormat="1" ht="18" x14ac:dyDescent="0.25">
      <c r="A264" s="49"/>
      <c r="G264" s="35"/>
      <c r="J264" s="35"/>
      <c r="N264" s="36"/>
      <c r="Q264" s="37"/>
      <c r="R264" s="37"/>
      <c r="S264" s="37"/>
    </row>
    <row r="265" spans="1:19" s="28" customFormat="1" ht="18" x14ac:dyDescent="0.25">
      <c r="A265" s="49"/>
      <c r="G265" s="35"/>
      <c r="J265" s="35"/>
      <c r="N265" s="36"/>
      <c r="Q265" s="37"/>
      <c r="R265" s="37"/>
      <c r="S265" s="37"/>
    </row>
    <row r="266" spans="1:19" s="28" customFormat="1" ht="18" x14ac:dyDescent="0.25">
      <c r="A266" s="49"/>
      <c r="G266" s="35"/>
      <c r="J266" s="35"/>
      <c r="N266" s="36"/>
      <c r="Q266" s="37"/>
      <c r="R266" s="37"/>
      <c r="S266" s="37"/>
    </row>
    <row r="267" spans="1:19" s="28" customFormat="1" ht="18" x14ac:dyDescent="0.25">
      <c r="A267" s="49"/>
      <c r="G267" s="35"/>
      <c r="J267" s="35"/>
      <c r="N267" s="36"/>
      <c r="Q267" s="37"/>
      <c r="R267" s="37"/>
      <c r="S267" s="37"/>
    </row>
    <row r="268" spans="1:19" s="28" customFormat="1" ht="18" x14ac:dyDescent="0.25">
      <c r="A268" s="49"/>
      <c r="G268" s="35"/>
      <c r="J268" s="35"/>
      <c r="N268" s="36"/>
      <c r="Q268" s="37"/>
      <c r="R268" s="37"/>
      <c r="S268" s="37"/>
    </row>
    <row r="269" spans="1:19" s="28" customFormat="1" ht="18" x14ac:dyDescent="0.25">
      <c r="A269" s="49"/>
      <c r="G269" s="35"/>
      <c r="J269" s="35"/>
      <c r="N269" s="36"/>
      <c r="Q269" s="37"/>
      <c r="R269" s="37"/>
      <c r="S269" s="37"/>
    </row>
    <row r="270" spans="1:19" s="28" customFormat="1" ht="18" x14ac:dyDescent="0.25">
      <c r="A270" s="49"/>
      <c r="G270" s="35"/>
      <c r="J270" s="35"/>
      <c r="N270" s="36"/>
      <c r="Q270" s="37"/>
      <c r="R270" s="37"/>
      <c r="S270" s="37"/>
    </row>
    <row r="271" spans="1:19" s="28" customFormat="1" ht="18" x14ac:dyDescent="0.25">
      <c r="A271" s="49"/>
      <c r="G271" s="35"/>
      <c r="J271" s="35"/>
      <c r="N271" s="36"/>
      <c r="Q271" s="37"/>
      <c r="R271" s="37"/>
      <c r="S271" s="37"/>
    </row>
    <row r="272" spans="1:19" s="28" customFormat="1" ht="18" x14ac:dyDescent="0.25">
      <c r="A272" s="49"/>
      <c r="G272" s="35"/>
      <c r="J272" s="35"/>
      <c r="N272" s="36"/>
      <c r="Q272" s="37"/>
      <c r="R272" s="37"/>
      <c r="S272" s="37"/>
    </row>
    <row r="273" spans="1:19" s="28" customFormat="1" ht="18" x14ac:dyDescent="0.25">
      <c r="A273" s="49"/>
      <c r="G273" s="35"/>
      <c r="J273" s="35"/>
      <c r="N273" s="36"/>
      <c r="Q273" s="37"/>
      <c r="R273" s="37"/>
      <c r="S273" s="37"/>
    </row>
    <row r="274" spans="1:19" s="28" customFormat="1" ht="18" x14ac:dyDescent="0.25">
      <c r="A274" s="49"/>
      <c r="G274" s="35"/>
      <c r="J274" s="35"/>
      <c r="N274" s="36"/>
      <c r="Q274" s="37"/>
      <c r="R274" s="37"/>
      <c r="S274" s="37"/>
    </row>
    <row r="275" spans="1:19" s="28" customFormat="1" ht="18" x14ac:dyDescent="0.25">
      <c r="A275" s="49"/>
      <c r="G275" s="35"/>
      <c r="J275" s="35"/>
      <c r="N275" s="36"/>
      <c r="Q275" s="37"/>
      <c r="R275" s="37"/>
      <c r="S275" s="37"/>
    </row>
    <row r="276" spans="1:19" s="28" customFormat="1" ht="18" x14ac:dyDescent="0.25">
      <c r="A276" s="49"/>
      <c r="G276" s="35"/>
      <c r="J276" s="35"/>
      <c r="N276" s="36"/>
      <c r="Q276" s="37"/>
      <c r="R276" s="37"/>
      <c r="S276" s="37"/>
    </row>
    <row r="277" spans="1:19" s="28" customFormat="1" ht="18" x14ac:dyDescent="0.25">
      <c r="A277" s="49"/>
      <c r="G277" s="35"/>
      <c r="J277" s="35"/>
      <c r="N277" s="36"/>
      <c r="Q277" s="37"/>
      <c r="R277" s="37"/>
      <c r="S277" s="37"/>
    </row>
    <row r="278" spans="1:19" s="28" customFormat="1" ht="18" x14ac:dyDescent="0.25">
      <c r="A278" s="49"/>
      <c r="G278" s="35"/>
      <c r="J278" s="35"/>
      <c r="N278" s="36"/>
      <c r="Q278" s="37"/>
      <c r="R278" s="37"/>
      <c r="S278" s="37"/>
    </row>
    <row r="279" spans="1:19" s="28" customFormat="1" ht="18" x14ac:dyDescent="0.25">
      <c r="A279" s="49"/>
      <c r="G279" s="35"/>
      <c r="J279" s="35"/>
      <c r="N279" s="36"/>
      <c r="Q279" s="37"/>
      <c r="R279" s="37"/>
      <c r="S279" s="37"/>
    </row>
    <row r="280" spans="1:19" s="28" customFormat="1" ht="18" x14ac:dyDescent="0.25">
      <c r="A280" s="49"/>
      <c r="G280" s="35"/>
      <c r="J280" s="35"/>
      <c r="N280" s="36"/>
      <c r="Q280" s="37"/>
      <c r="R280" s="37"/>
      <c r="S280" s="37"/>
    </row>
    <row r="281" spans="1:19" s="28" customFormat="1" ht="18" x14ac:dyDescent="0.25">
      <c r="A281" s="49"/>
      <c r="G281" s="35"/>
      <c r="J281" s="35"/>
      <c r="N281" s="36"/>
      <c r="Q281" s="37"/>
      <c r="R281" s="37"/>
      <c r="S281" s="37"/>
    </row>
    <row r="282" spans="1:19" s="28" customFormat="1" ht="18" x14ac:dyDescent="0.25">
      <c r="A282" s="49"/>
      <c r="G282" s="35"/>
      <c r="J282" s="35"/>
      <c r="N282" s="36"/>
      <c r="Q282" s="37"/>
      <c r="R282" s="37"/>
      <c r="S282" s="37"/>
    </row>
    <row r="283" spans="1:19" s="28" customFormat="1" ht="18" x14ac:dyDescent="0.25">
      <c r="A283" s="49"/>
      <c r="G283" s="35"/>
      <c r="J283" s="35"/>
      <c r="N283" s="36"/>
      <c r="Q283" s="37"/>
      <c r="R283" s="37"/>
      <c r="S283" s="37"/>
    </row>
    <row r="284" spans="1:19" s="28" customFormat="1" ht="18" x14ac:dyDescent="0.25">
      <c r="A284" s="49"/>
      <c r="G284" s="35"/>
      <c r="J284" s="35"/>
      <c r="N284" s="36"/>
      <c r="Q284" s="37"/>
      <c r="R284" s="37"/>
      <c r="S284" s="37"/>
    </row>
    <row r="285" spans="1:19" s="28" customFormat="1" ht="18" x14ac:dyDescent="0.25">
      <c r="A285" s="49"/>
      <c r="G285" s="35"/>
      <c r="J285" s="35"/>
      <c r="N285" s="36"/>
      <c r="Q285" s="37"/>
      <c r="R285" s="37"/>
      <c r="S285" s="37"/>
    </row>
    <row r="286" spans="1:19" s="28" customFormat="1" ht="18" x14ac:dyDescent="0.25">
      <c r="A286" s="49"/>
      <c r="G286" s="35"/>
      <c r="J286" s="35"/>
      <c r="N286" s="36"/>
      <c r="Q286" s="37"/>
      <c r="R286" s="37"/>
      <c r="S286" s="37"/>
    </row>
    <row r="287" spans="1:19" s="28" customFormat="1" ht="18" x14ac:dyDescent="0.25">
      <c r="A287" s="49"/>
      <c r="G287" s="35"/>
      <c r="J287" s="35"/>
      <c r="N287" s="36"/>
      <c r="Q287" s="37"/>
      <c r="R287" s="37"/>
      <c r="S287" s="37"/>
    </row>
    <row r="288" spans="1:19" s="28" customFormat="1" ht="18" x14ac:dyDescent="0.25">
      <c r="A288" s="49"/>
      <c r="G288" s="35"/>
      <c r="J288" s="35"/>
      <c r="N288" s="36"/>
      <c r="Q288" s="37"/>
      <c r="R288" s="37"/>
      <c r="S288" s="37"/>
    </row>
    <row r="289" spans="1:19" s="28" customFormat="1" ht="18" x14ac:dyDescent="0.25">
      <c r="A289" s="49"/>
      <c r="G289" s="35"/>
      <c r="J289" s="35"/>
      <c r="N289" s="36"/>
      <c r="Q289" s="37"/>
      <c r="R289" s="37"/>
      <c r="S289" s="37"/>
    </row>
    <row r="290" spans="1:19" s="28" customFormat="1" ht="18" x14ac:dyDescent="0.25">
      <c r="A290" s="49"/>
      <c r="G290" s="35"/>
      <c r="J290" s="35"/>
      <c r="N290" s="36"/>
      <c r="Q290" s="37"/>
      <c r="R290" s="37"/>
      <c r="S290" s="37"/>
    </row>
    <row r="291" spans="1:19" s="28" customFormat="1" ht="18" x14ac:dyDescent="0.25">
      <c r="A291" s="49"/>
      <c r="G291" s="35"/>
      <c r="J291" s="35"/>
      <c r="N291" s="36"/>
      <c r="Q291" s="37"/>
      <c r="R291" s="37"/>
      <c r="S291" s="37"/>
    </row>
    <row r="292" spans="1:19" s="28" customFormat="1" ht="18" x14ac:dyDescent="0.25">
      <c r="A292" s="49"/>
      <c r="G292" s="35"/>
      <c r="J292" s="35"/>
      <c r="N292" s="36"/>
      <c r="Q292" s="37"/>
      <c r="R292" s="37"/>
      <c r="S292" s="37"/>
    </row>
    <row r="293" spans="1:19" s="28" customFormat="1" ht="18" x14ac:dyDescent="0.25">
      <c r="A293" s="49"/>
      <c r="G293" s="35"/>
      <c r="J293" s="35"/>
      <c r="N293" s="36"/>
      <c r="Q293" s="37"/>
      <c r="R293" s="37"/>
      <c r="S293" s="37"/>
    </row>
    <row r="294" spans="1:19" s="28" customFormat="1" ht="18" x14ac:dyDescent="0.25">
      <c r="A294" s="49"/>
      <c r="G294" s="35"/>
      <c r="J294" s="35"/>
      <c r="N294" s="36"/>
      <c r="Q294" s="37"/>
      <c r="R294" s="37"/>
      <c r="S294" s="37"/>
    </row>
    <row r="295" spans="1:19" s="28" customFormat="1" ht="18" x14ac:dyDescent="0.25">
      <c r="A295" s="49"/>
      <c r="G295" s="35"/>
      <c r="J295" s="35"/>
      <c r="N295" s="36"/>
      <c r="Q295" s="37"/>
      <c r="R295" s="37"/>
      <c r="S295" s="37"/>
    </row>
    <row r="296" spans="1:19" s="28" customFormat="1" ht="18" x14ac:dyDescent="0.25">
      <c r="A296" s="49"/>
      <c r="G296" s="35"/>
      <c r="J296" s="35"/>
      <c r="N296" s="36"/>
      <c r="Q296" s="37"/>
      <c r="R296" s="37"/>
      <c r="S296" s="37"/>
    </row>
    <row r="297" spans="1:19" s="28" customFormat="1" ht="18" x14ac:dyDescent="0.25">
      <c r="A297" s="49"/>
      <c r="G297" s="35"/>
      <c r="J297" s="35"/>
      <c r="N297" s="36"/>
      <c r="Q297" s="37"/>
      <c r="R297" s="37"/>
      <c r="S297" s="37"/>
    </row>
    <row r="298" spans="1:19" s="28" customFormat="1" ht="18" x14ac:dyDescent="0.25">
      <c r="A298" s="49"/>
      <c r="G298" s="35"/>
      <c r="J298" s="35"/>
      <c r="N298" s="36"/>
      <c r="Q298" s="37"/>
      <c r="R298" s="37"/>
      <c r="S298" s="37"/>
    </row>
    <row r="299" spans="1:19" s="28" customFormat="1" ht="18" x14ac:dyDescent="0.25">
      <c r="A299" s="49"/>
      <c r="G299" s="35"/>
      <c r="J299" s="35"/>
      <c r="N299" s="36"/>
      <c r="Q299" s="37"/>
      <c r="R299" s="37"/>
      <c r="S299" s="37"/>
    </row>
    <row r="300" spans="1:19" s="28" customFormat="1" ht="18" x14ac:dyDescent="0.25">
      <c r="A300" s="49"/>
      <c r="G300" s="35"/>
      <c r="J300" s="35"/>
      <c r="N300" s="36"/>
      <c r="Q300" s="37"/>
      <c r="R300" s="37"/>
      <c r="S300" s="37"/>
    </row>
    <row r="301" spans="1:19" s="28" customFormat="1" ht="18" x14ac:dyDescent="0.25">
      <c r="A301" s="49"/>
      <c r="G301" s="35"/>
      <c r="J301" s="35"/>
      <c r="N301" s="36"/>
      <c r="Q301" s="37"/>
      <c r="R301" s="37"/>
      <c r="S301" s="37"/>
    </row>
    <row r="302" spans="1:19" s="28" customFormat="1" ht="18" x14ac:dyDescent="0.25">
      <c r="A302" s="49"/>
      <c r="G302" s="35"/>
      <c r="J302" s="35"/>
      <c r="N302" s="36"/>
      <c r="Q302" s="37"/>
      <c r="R302" s="37"/>
      <c r="S302" s="37"/>
    </row>
    <row r="303" spans="1:19" s="28" customFormat="1" ht="18" x14ac:dyDescent="0.25">
      <c r="A303" s="49"/>
      <c r="G303" s="35"/>
      <c r="J303" s="35"/>
      <c r="N303" s="36"/>
      <c r="Q303" s="37"/>
      <c r="R303" s="37"/>
      <c r="S303" s="37"/>
    </row>
    <row r="304" spans="1:19" s="28" customFormat="1" ht="18" x14ac:dyDescent="0.25">
      <c r="A304" s="49"/>
      <c r="G304" s="35"/>
      <c r="J304" s="35"/>
      <c r="N304" s="36"/>
      <c r="Q304" s="37"/>
      <c r="R304" s="37"/>
      <c r="S304" s="37"/>
    </row>
    <row r="305" spans="1:19" s="28" customFormat="1" ht="18" x14ac:dyDescent="0.25">
      <c r="A305" s="49"/>
      <c r="G305" s="35"/>
      <c r="J305" s="35"/>
      <c r="N305" s="36"/>
      <c r="Q305" s="37"/>
      <c r="R305" s="37"/>
      <c r="S305" s="37"/>
    </row>
    <row r="306" spans="1:19" s="28" customFormat="1" ht="18" x14ac:dyDescent="0.25">
      <c r="A306" s="49"/>
      <c r="G306" s="35"/>
      <c r="J306" s="35"/>
      <c r="N306" s="36"/>
      <c r="Q306" s="37"/>
      <c r="R306" s="37"/>
      <c r="S306" s="37"/>
    </row>
    <row r="307" spans="1:19" s="28" customFormat="1" ht="18" x14ac:dyDescent="0.25">
      <c r="A307" s="49"/>
      <c r="G307" s="35"/>
      <c r="J307" s="35"/>
      <c r="N307" s="36"/>
      <c r="Q307" s="37"/>
      <c r="R307" s="37"/>
      <c r="S307" s="37"/>
    </row>
    <row r="308" spans="1:19" s="28" customFormat="1" ht="18" x14ac:dyDescent="0.25">
      <c r="A308" s="49"/>
      <c r="G308" s="35"/>
      <c r="J308" s="35"/>
      <c r="N308" s="36"/>
      <c r="Q308" s="37"/>
      <c r="R308" s="37"/>
      <c r="S308" s="37"/>
    </row>
    <row r="309" spans="1:19" s="28" customFormat="1" ht="18" x14ac:dyDescent="0.25">
      <c r="A309" s="49"/>
      <c r="G309" s="35"/>
      <c r="J309" s="35"/>
      <c r="N309" s="36"/>
      <c r="Q309" s="37"/>
      <c r="R309" s="37"/>
      <c r="S309" s="37"/>
    </row>
    <row r="310" spans="1:19" s="28" customFormat="1" ht="18" x14ac:dyDescent="0.25">
      <c r="A310" s="49"/>
      <c r="G310" s="35"/>
      <c r="J310" s="35"/>
      <c r="N310" s="36"/>
      <c r="Q310" s="37"/>
      <c r="R310" s="37"/>
      <c r="S310" s="37"/>
    </row>
    <row r="311" spans="1:19" s="28" customFormat="1" ht="18" x14ac:dyDescent="0.25">
      <c r="A311" s="49"/>
      <c r="G311" s="35"/>
      <c r="J311" s="35"/>
      <c r="N311" s="36"/>
      <c r="Q311" s="37"/>
      <c r="R311" s="37"/>
      <c r="S311" s="37"/>
    </row>
    <row r="312" spans="1:19" s="28" customFormat="1" ht="18" x14ac:dyDescent="0.25">
      <c r="A312" s="49"/>
      <c r="G312" s="35"/>
      <c r="J312" s="35"/>
      <c r="N312" s="36"/>
      <c r="Q312" s="37"/>
      <c r="R312" s="37"/>
      <c r="S312" s="37"/>
    </row>
    <row r="313" spans="1:19" s="28" customFormat="1" ht="18" x14ac:dyDescent="0.25">
      <c r="A313" s="49"/>
      <c r="G313" s="35"/>
      <c r="J313" s="35"/>
      <c r="N313" s="36"/>
      <c r="Q313" s="37"/>
      <c r="R313" s="37"/>
      <c r="S313" s="37"/>
    </row>
    <row r="314" spans="1:19" s="28" customFormat="1" ht="18" x14ac:dyDescent="0.25">
      <c r="A314" s="49"/>
      <c r="G314" s="35"/>
      <c r="J314" s="35"/>
      <c r="N314" s="36"/>
      <c r="Q314" s="37"/>
      <c r="R314" s="37"/>
      <c r="S314" s="37"/>
    </row>
    <row r="315" spans="1:19" s="28" customFormat="1" ht="18" x14ac:dyDescent="0.25">
      <c r="A315" s="49"/>
      <c r="G315" s="35"/>
      <c r="J315" s="35"/>
      <c r="N315" s="36"/>
      <c r="Q315" s="37"/>
      <c r="R315" s="37"/>
      <c r="S315" s="37"/>
    </row>
    <row r="316" spans="1:19" s="28" customFormat="1" ht="18" x14ac:dyDescent="0.25">
      <c r="A316" s="49"/>
      <c r="G316" s="35"/>
      <c r="J316" s="35"/>
      <c r="N316" s="36"/>
      <c r="Q316" s="37"/>
      <c r="R316" s="37"/>
      <c r="S316" s="37"/>
    </row>
    <row r="317" spans="1:19" s="28" customFormat="1" ht="18" x14ac:dyDescent="0.25">
      <c r="A317" s="49"/>
      <c r="G317" s="35"/>
      <c r="J317" s="35"/>
      <c r="N317" s="36"/>
      <c r="Q317" s="37"/>
      <c r="R317" s="37"/>
      <c r="S317" s="37"/>
    </row>
    <row r="318" spans="1:19" s="28" customFormat="1" ht="18" x14ac:dyDescent="0.25">
      <c r="A318" s="49"/>
      <c r="G318" s="35"/>
      <c r="J318" s="35"/>
      <c r="N318" s="36"/>
      <c r="Q318" s="37"/>
      <c r="R318" s="37"/>
      <c r="S318" s="37"/>
    </row>
    <row r="319" spans="1:19" s="28" customFormat="1" ht="18" x14ac:dyDescent="0.25">
      <c r="A319" s="49"/>
      <c r="G319" s="35"/>
      <c r="J319" s="35"/>
      <c r="N319" s="36"/>
      <c r="Q319" s="37"/>
      <c r="R319" s="37"/>
      <c r="S319" s="37"/>
    </row>
    <row r="320" spans="1:19" s="28" customFormat="1" ht="18" x14ac:dyDescent="0.25">
      <c r="A320" s="49"/>
      <c r="G320" s="35"/>
      <c r="J320" s="35"/>
      <c r="N320" s="36"/>
      <c r="Q320" s="37"/>
      <c r="R320" s="37"/>
      <c r="S320" s="37"/>
    </row>
    <row r="321" spans="1:19" s="28" customFormat="1" ht="18" x14ac:dyDescent="0.25">
      <c r="A321" s="49"/>
      <c r="G321" s="35"/>
      <c r="J321" s="35"/>
      <c r="N321" s="36"/>
      <c r="Q321" s="37"/>
      <c r="R321" s="37"/>
      <c r="S321" s="37"/>
    </row>
    <row r="322" spans="1:19" s="28" customFormat="1" ht="18" x14ac:dyDescent="0.25">
      <c r="A322" s="49"/>
      <c r="G322" s="35"/>
      <c r="J322" s="35"/>
      <c r="N322" s="36"/>
      <c r="Q322" s="37"/>
      <c r="R322" s="37"/>
      <c r="S322" s="37"/>
    </row>
    <row r="323" spans="1:19" s="28" customFormat="1" ht="18" x14ac:dyDescent="0.25">
      <c r="A323" s="49"/>
      <c r="G323" s="35"/>
      <c r="J323" s="35"/>
      <c r="N323" s="36"/>
      <c r="Q323" s="37"/>
      <c r="R323" s="37"/>
      <c r="S323" s="37"/>
    </row>
    <row r="324" spans="1:19" s="28" customFormat="1" ht="18" x14ac:dyDescent="0.25">
      <c r="A324" s="49"/>
      <c r="G324" s="35"/>
      <c r="J324" s="35"/>
      <c r="N324" s="36"/>
      <c r="Q324" s="37"/>
      <c r="R324" s="37"/>
      <c r="S324" s="37"/>
    </row>
    <row r="325" spans="1:19" s="28" customFormat="1" ht="18" x14ac:dyDescent="0.25">
      <c r="A325" s="49"/>
      <c r="G325" s="35"/>
      <c r="J325" s="35"/>
      <c r="N325" s="36"/>
      <c r="Q325" s="37"/>
      <c r="R325" s="37"/>
      <c r="S325" s="37"/>
    </row>
    <row r="326" spans="1:19" s="28" customFormat="1" ht="18" x14ac:dyDescent="0.25">
      <c r="A326" s="49"/>
      <c r="G326" s="35"/>
      <c r="J326" s="35"/>
      <c r="N326" s="36"/>
      <c r="Q326" s="37"/>
      <c r="R326" s="37"/>
      <c r="S326" s="37"/>
    </row>
    <row r="327" spans="1:19" s="28" customFormat="1" ht="18" x14ac:dyDescent="0.25">
      <c r="A327" s="49"/>
      <c r="G327" s="35"/>
      <c r="J327" s="35"/>
      <c r="N327" s="36"/>
      <c r="Q327" s="37"/>
      <c r="R327" s="37"/>
      <c r="S327" s="37"/>
    </row>
    <row r="328" spans="1:19" s="28" customFormat="1" ht="18" x14ac:dyDescent="0.25">
      <c r="A328" s="49"/>
      <c r="G328" s="35"/>
      <c r="J328" s="35"/>
      <c r="N328" s="36"/>
      <c r="Q328" s="37"/>
      <c r="R328" s="37"/>
      <c r="S328" s="37"/>
    </row>
    <row r="329" spans="1:19" s="28" customFormat="1" ht="18" x14ac:dyDescent="0.25">
      <c r="A329" s="49"/>
      <c r="G329" s="35"/>
      <c r="J329" s="35"/>
      <c r="N329" s="36"/>
      <c r="Q329" s="37"/>
      <c r="R329" s="37"/>
      <c r="S329" s="37"/>
    </row>
    <row r="330" spans="1:19" s="28" customFormat="1" ht="18" x14ac:dyDescent="0.25">
      <c r="A330" s="49"/>
      <c r="G330" s="35"/>
      <c r="J330" s="35"/>
      <c r="N330" s="36"/>
      <c r="Q330" s="37"/>
      <c r="R330" s="37"/>
      <c r="S330" s="37"/>
    </row>
    <row r="331" spans="1:19" s="28" customFormat="1" ht="18" x14ac:dyDescent="0.25">
      <c r="A331" s="49"/>
      <c r="G331" s="35"/>
      <c r="J331" s="35"/>
      <c r="N331" s="36"/>
      <c r="Q331" s="37"/>
      <c r="R331" s="37"/>
      <c r="S331" s="37"/>
    </row>
  </sheetData>
  <mergeCells count="63">
    <mergeCell ref="N87:R87"/>
    <mergeCell ref="A1:A3"/>
    <mergeCell ref="G1:G3"/>
    <mergeCell ref="I1:I3"/>
    <mergeCell ref="J1:J3"/>
    <mergeCell ref="K1:P1"/>
    <mergeCell ref="R1:R3"/>
    <mergeCell ref="S1:S3"/>
    <mergeCell ref="T1:T3"/>
    <mergeCell ref="A4:A7"/>
    <mergeCell ref="A49:A51"/>
    <mergeCell ref="P2:P3"/>
    <mergeCell ref="F1:F3"/>
    <mergeCell ref="B1:D3"/>
    <mergeCell ref="K2:M2"/>
    <mergeCell ref="H1:H3"/>
    <mergeCell ref="E1:E3"/>
    <mergeCell ref="O2:O3"/>
    <mergeCell ref="N2:N3"/>
    <mergeCell ref="A39:A41"/>
    <mergeCell ref="A8:A12"/>
    <mergeCell ref="A42:A45"/>
    <mergeCell ref="A75:A78"/>
    <mergeCell ref="A70:A73"/>
    <mergeCell ref="A46:A48"/>
    <mergeCell ref="A53:A57"/>
    <mergeCell ref="A62:A64"/>
    <mergeCell ref="A19:A22"/>
    <mergeCell ref="A28:A30"/>
    <mergeCell ref="A33:A36"/>
    <mergeCell ref="A25:A27"/>
    <mergeCell ref="A16:A18"/>
    <mergeCell ref="A59:A61"/>
    <mergeCell ref="B72:D72"/>
    <mergeCell ref="A13:A15"/>
    <mergeCell ref="A158:A162"/>
    <mergeCell ref="A153:A157"/>
    <mergeCell ref="A89:A91"/>
    <mergeCell ref="A123:A125"/>
    <mergeCell ref="A126:A128"/>
    <mergeCell ref="A130:A132"/>
    <mergeCell ref="A136:A139"/>
    <mergeCell ref="A140:A143"/>
    <mergeCell ref="A103:A105"/>
    <mergeCell ref="A150:A152"/>
    <mergeCell ref="A86:A87"/>
    <mergeCell ref="A106:A108"/>
    <mergeCell ref="A92:A94"/>
    <mergeCell ref="A65:A69"/>
    <mergeCell ref="B171:D171"/>
    <mergeCell ref="A170:A173"/>
    <mergeCell ref="A119:A122"/>
    <mergeCell ref="A79:A82"/>
    <mergeCell ref="A115:A118"/>
    <mergeCell ref="B155:D155"/>
    <mergeCell ref="B151:D151"/>
    <mergeCell ref="A95:A98"/>
    <mergeCell ref="A100:A102"/>
    <mergeCell ref="A133:A135"/>
    <mergeCell ref="A144:A146"/>
    <mergeCell ref="A167:A169"/>
    <mergeCell ref="A164:A166"/>
    <mergeCell ref="A110:A11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5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4" sqref="L14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3" sqref="G13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NumSai</dc:creator>
  <cp:lastModifiedBy>NumSai</cp:lastModifiedBy>
  <cp:lastPrinted>2021-05-07T03:31:21Z</cp:lastPrinted>
  <dcterms:created xsi:type="dcterms:W3CDTF">2020-04-01T07:15:43Z</dcterms:created>
  <dcterms:modified xsi:type="dcterms:W3CDTF">2021-06-08T03:10:34Z</dcterms:modified>
</cp:coreProperties>
</file>