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9" i="1" l="1"/>
  <c r="P29" i="1" s="1"/>
  <c r="N28" i="1"/>
  <c r="P28" i="1" s="1"/>
  <c r="P30" i="1" l="1"/>
  <c r="Q30" i="1" s="1"/>
  <c r="S30" i="1" s="1"/>
  <c r="R30" i="1"/>
  <c r="Q29" i="1"/>
  <c r="Q28" i="1"/>
  <c r="R28" i="1" l="1"/>
  <c r="S28" i="1" s="1"/>
  <c r="R29" i="1"/>
  <c r="S29" i="1" s="1"/>
  <c r="N9" i="1" l="1"/>
  <c r="P9" i="1" s="1"/>
  <c r="N62" i="1"/>
  <c r="P62" i="1" s="1"/>
  <c r="N51" i="1"/>
  <c r="P51" i="1" s="1"/>
  <c r="N50" i="1"/>
  <c r="P50" i="1" s="1"/>
  <c r="N49" i="1"/>
  <c r="P49" i="1" s="1"/>
  <c r="Q9" i="1" l="1"/>
  <c r="Q62" i="1"/>
  <c r="Q49" i="1"/>
  <c r="P52" i="1"/>
  <c r="Q52" i="1" s="1"/>
  <c r="Q51" i="1"/>
  <c r="Q50" i="1"/>
  <c r="R9" i="1" l="1"/>
  <c r="S9" i="1" s="1"/>
  <c r="R62" i="1"/>
  <c r="S62" i="1" s="1"/>
  <c r="R50" i="1"/>
  <c r="S50" i="1" s="1"/>
  <c r="R49" i="1"/>
  <c r="S49" i="1" s="1"/>
  <c r="R51" i="1"/>
  <c r="S51" i="1" s="1"/>
  <c r="R52" i="1"/>
  <c r="S52" i="1" s="1"/>
  <c r="N35" i="1" l="1"/>
  <c r="P35" i="1" s="1"/>
  <c r="N34" i="1"/>
  <c r="P34" i="1" s="1"/>
  <c r="N33" i="1"/>
  <c r="P33" i="1" s="1"/>
  <c r="Q35" i="1" l="1"/>
  <c r="Q33" i="1"/>
  <c r="P36" i="1"/>
  <c r="Q36" i="1" s="1"/>
  <c r="Q34" i="1"/>
  <c r="N24" i="1"/>
  <c r="P24" i="1" s="1"/>
  <c r="Q24" i="1" s="1"/>
  <c r="N23" i="1"/>
  <c r="P23" i="1" s="1"/>
  <c r="Q23" i="1" s="1"/>
  <c r="R34" i="1" l="1"/>
  <c r="S34" i="1" s="1"/>
  <c r="R36" i="1"/>
  <c r="S36" i="1" s="1"/>
  <c r="R35" i="1"/>
  <c r="S35" i="1" s="1"/>
  <c r="R33" i="1"/>
  <c r="S33" i="1" s="1"/>
  <c r="P25" i="1"/>
  <c r="Q25" i="1" s="1"/>
  <c r="R25" i="1" s="1"/>
  <c r="S25" i="1" s="1"/>
  <c r="R24" i="1"/>
  <c r="S24" i="1" s="1"/>
  <c r="R23" i="1"/>
  <c r="S23" i="1" s="1"/>
  <c r="N61" i="1"/>
  <c r="P61" i="1" s="1"/>
  <c r="Q61" i="1" l="1"/>
  <c r="N16" i="1"/>
  <c r="P16" i="1" s="1"/>
  <c r="Q16" i="1" s="1"/>
  <c r="R61" i="1" l="1"/>
  <c r="R16" i="1"/>
  <c r="S16" i="1" s="1"/>
  <c r="N60" i="1" l="1"/>
  <c r="P60" i="1" s="1"/>
  <c r="N59" i="1"/>
  <c r="P59" i="1" s="1"/>
  <c r="Q59" i="1" s="1"/>
  <c r="N58" i="1"/>
  <c r="P58" i="1" s="1"/>
  <c r="Q58" i="1" s="1"/>
  <c r="N56" i="1"/>
  <c r="P56" i="1" s="1"/>
  <c r="N55" i="1"/>
  <c r="P55" i="1" s="1"/>
  <c r="N54" i="1"/>
  <c r="P54" i="1" s="1"/>
  <c r="N53" i="1"/>
  <c r="P53" i="1" s="1"/>
  <c r="N47" i="1"/>
  <c r="P47" i="1" s="1"/>
  <c r="N46" i="1"/>
  <c r="P46" i="1" s="1"/>
  <c r="N45" i="1"/>
  <c r="P45" i="1" s="1"/>
  <c r="N43" i="1"/>
  <c r="P43" i="1" s="1"/>
  <c r="P57" i="1" l="1"/>
  <c r="Q57" i="1" s="1"/>
  <c r="R57" i="1" s="1"/>
  <c r="S57" i="1" s="1"/>
  <c r="R58" i="1"/>
  <c r="S58" i="1" s="1"/>
  <c r="R59" i="1"/>
  <c r="S59" i="1" s="1"/>
  <c r="Q46" i="1"/>
  <c r="P48" i="1"/>
  <c r="Q48" i="1" s="1"/>
  <c r="R48" i="1" s="1"/>
  <c r="S48" i="1" s="1"/>
  <c r="Q45" i="1"/>
  <c r="Q47" i="1"/>
  <c r="Q60" i="1"/>
  <c r="Q43" i="1"/>
  <c r="Q53" i="1"/>
  <c r="Q55" i="1"/>
  <c r="Q54" i="1"/>
  <c r="Q56" i="1"/>
  <c r="N42" i="1"/>
  <c r="P42" i="1" s="1"/>
  <c r="N41" i="1"/>
  <c r="P41" i="1" s="1"/>
  <c r="N40" i="1"/>
  <c r="P40" i="1" s="1"/>
  <c r="N38" i="1"/>
  <c r="P38" i="1" s="1"/>
  <c r="N37" i="1"/>
  <c r="P37" i="1" s="1"/>
  <c r="N32" i="1"/>
  <c r="P32" i="1" s="1"/>
  <c r="N31" i="1"/>
  <c r="P31" i="1" s="1"/>
  <c r="N27" i="1"/>
  <c r="P27" i="1" s="1"/>
  <c r="N26" i="1"/>
  <c r="P26" i="1" s="1"/>
  <c r="N22" i="1"/>
  <c r="P22" i="1" s="1"/>
  <c r="N21" i="1"/>
  <c r="P21" i="1" s="1"/>
  <c r="N20" i="1"/>
  <c r="P20" i="1" s="1"/>
  <c r="N18" i="1"/>
  <c r="P18" i="1" s="1"/>
  <c r="N17" i="1"/>
  <c r="P17" i="1" s="1"/>
  <c r="N15" i="1"/>
  <c r="P15" i="1" s="1"/>
  <c r="N14" i="1"/>
  <c r="P14" i="1" s="1"/>
  <c r="N13" i="1"/>
  <c r="P13" i="1" s="1"/>
  <c r="N12" i="1"/>
  <c r="P12" i="1" s="1"/>
  <c r="N11" i="1"/>
  <c r="P11" i="1" s="1"/>
  <c r="N8" i="1"/>
  <c r="P8" i="1" s="1"/>
  <c r="P10" i="1" s="1"/>
  <c r="Q10" i="1" s="1"/>
  <c r="N7" i="1"/>
  <c r="P7" i="1" s="1"/>
  <c r="N5" i="1"/>
  <c r="P5" i="1" s="1"/>
  <c r="N4" i="1"/>
  <c r="P4" i="1" s="1"/>
  <c r="R10" i="1" l="1"/>
  <c r="S10" i="1" s="1"/>
  <c r="P6" i="1"/>
  <c r="P19" i="1"/>
  <c r="Q19" i="1" s="1"/>
  <c r="R19" i="1" s="1"/>
  <c r="S19" i="1" s="1"/>
  <c r="P39" i="1"/>
  <c r="Q39" i="1" s="1"/>
  <c r="R39" i="1" s="1"/>
  <c r="S39" i="1" s="1"/>
  <c r="Q42" i="1"/>
  <c r="P44" i="1"/>
  <c r="Q44" i="1" s="1"/>
  <c r="R53" i="1"/>
  <c r="S53" i="1" s="1"/>
  <c r="R60" i="1"/>
  <c r="S60" i="1" s="1"/>
  <c r="R47" i="1"/>
  <c r="S47" i="1" s="1"/>
  <c r="R56" i="1"/>
  <c r="S56" i="1" s="1"/>
  <c r="R54" i="1"/>
  <c r="S54" i="1" s="1"/>
  <c r="R55" i="1"/>
  <c r="S55" i="1" s="1"/>
  <c r="R43" i="1"/>
  <c r="S43" i="1" s="1"/>
  <c r="R45" i="1"/>
  <c r="S45" i="1" s="1"/>
  <c r="R46" i="1"/>
  <c r="S46" i="1" s="1"/>
  <c r="Q5" i="1"/>
  <c r="Q12" i="1"/>
  <c r="Q8" i="1"/>
  <c r="Q14" i="1"/>
  <c r="Q17" i="1"/>
  <c r="Q20" i="1"/>
  <c r="Q22" i="1"/>
  <c r="Q27" i="1"/>
  <c r="Q32" i="1"/>
  <c r="Q38" i="1"/>
  <c r="Q41" i="1"/>
  <c r="Q4" i="1"/>
  <c r="Q7" i="1"/>
  <c r="Q11" i="1"/>
  <c r="Q13" i="1"/>
  <c r="Q15" i="1"/>
  <c r="Q18" i="1"/>
  <c r="Q21" i="1"/>
  <c r="Q26" i="1"/>
  <c r="Q31" i="1"/>
  <c r="Q37" i="1"/>
  <c r="Q40" i="1"/>
  <c r="R26" i="1" l="1"/>
  <c r="R13" i="1"/>
  <c r="S13" i="1" s="1"/>
  <c r="R44" i="1"/>
  <c r="S44" i="1" s="1"/>
  <c r="R37" i="1"/>
  <c r="S37" i="1" s="1"/>
  <c r="R18" i="1"/>
  <c r="S18" i="1" s="1"/>
  <c r="R7" i="1"/>
  <c r="S7" i="1" s="1"/>
  <c r="R40" i="1"/>
  <c r="S40" i="1" s="1"/>
  <c r="R31" i="1"/>
  <c r="S31" i="1" s="1"/>
  <c r="R21" i="1"/>
  <c r="S21" i="1" s="1"/>
  <c r="R15" i="1"/>
  <c r="S15" i="1" s="1"/>
  <c r="R11" i="1"/>
  <c r="S11" i="1" s="1"/>
  <c r="Q6" i="1"/>
  <c r="R4" i="1"/>
  <c r="S4" i="1" s="1"/>
  <c r="R41" i="1"/>
  <c r="S41" i="1" s="1"/>
  <c r="R38" i="1"/>
  <c r="S38" i="1" s="1"/>
  <c r="R32" i="1"/>
  <c r="S32" i="1" s="1"/>
  <c r="R27" i="1"/>
  <c r="S27" i="1" s="1"/>
  <c r="R22" i="1"/>
  <c r="S22" i="1" s="1"/>
  <c r="R17" i="1"/>
  <c r="S17" i="1" s="1"/>
  <c r="R14" i="1"/>
  <c r="S14" i="1" s="1"/>
  <c r="R8" i="1"/>
  <c r="S8" i="1" s="1"/>
  <c r="R12" i="1"/>
  <c r="S12" i="1" s="1"/>
  <c r="R5" i="1"/>
  <c r="S5" i="1" s="1"/>
  <c r="R42" i="1"/>
  <c r="S42" i="1" s="1"/>
  <c r="R20" i="1"/>
  <c r="S6" i="1" l="1"/>
  <c r="R6" i="1"/>
</calcChain>
</file>

<file path=xl/sharedStrings.xml><?xml version="1.0" encoding="utf-8"?>
<sst xmlns="http://schemas.openxmlformats.org/spreadsheetml/2006/main" count="409" uniqueCount="184">
  <si>
    <t>ชื่อ/สกุล</t>
  </si>
  <si>
    <t>เลขที่บัตรประชาชน</t>
  </si>
  <si>
    <t>ที่อยู่</t>
  </si>
  <si>
    <t>ระวาง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</si>
  <si>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</si>
  <si>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</si>
  <si>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</si>
  <si>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</si>
  <si>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</si>
  <si>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</si>
  <si>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</si>
  <si>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</si>
  <si>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</si>
  <si>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</si>
  <si>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</si>
  <si>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</si>
  <si>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</si>
  <si>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</si>
  <si>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</si>
  <si>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</si>
  <si>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นาย</t>
  </si>
  <si>
    <t>กล</t>
  </si>
  <si>
    <t>มะริบู่</t>
  </si>
  <si>
    <t>กิตติศักดิ์</t>
  </si>
  <si>
    <t>ไพเรืองโสม</t>
  </si>
  <si>
    <t>ขาน</t>
  </si>
  <si>
    <t>มะลิบู่</t>
  </si>
  <si>
    <t>นาง</t>
  </si>
  <si>
    <t>แคม</t>
  </si>
  <si>
    <t>ไพคำนาม</t>
  </si>
  <si>
    <t>น.ส.</t>
  </si>
  <si>
    <t>ชาญชัย</t>
  </si>
  <si>
    <t>ทองปาน</t>
  </si>
  <si>
    <t>ทองเพชร</t>
  </si>
  <si>
    <t>ธีระศักดิ์</t>
  </si>
  <si>
    <t>ริกำแง</t>
  </si>
  <si>
    <t>นวลจันทร์</t>
  </si>
  <si>
    <t>นินทา</t>
  </si>
  <si>
    <t>บอ</t>
  </si>
  <si>
    <t>บุญรมย์</t>
  </si>
  <si>
    <t>เพียง</t>
  </si>
  <si>
    <t>เพียรทอง</t>
  </si>
  <si>
    <t>พรชัย</t>
  </si>
  <si>
    <t>พอง</t>
  </si>
  <si>
    <t>วรรณพร</t>
  </si>
  <si>
    <t>ขันดำ</t>
  </si>
  <si>
    <t>สงวน</t>
  </si>
  <si>
    <t>ไสว</t>
  </si>
  <si>
    <t>ศรีพอง</t>
  </si>
  <si>
    <t>หนูถิน</t>
  </si>
  <si>
    <t>สปก.4-01</t>
  </si>
  <si>
    <t>89/3</t>
  </si>
  <si>
    <t>91/1</t>
  </si>
  <si>
    <t>49/1</t>
  </si>
  <si>
    <t>78</t>
  </si>
  <si>
    <t>86/1</t>
  </si>
  <si>
    <t>80/1</t>
  </si>
  <si>
    <t>73</t>
  </si>
  <si>
    <t>118/5</t>
  </si>
  <si>
    <t>214/2</t>
  </si>
  <si>
    <t>96/1</t>
  </si>
  <si>
    <t>83/5</t>
  </si>
  <si>
    <t>100</t>
  </si>
  <si>
    <t>90</t>
  </si>
  <si>
    <t>8</t>
  </si>
  <si>
    <t>19</t>
  </si>
  <si>
    <t>67</t>
  </si>
  <si>
    <t>89/2</t>
  </si>
  <si>
    <t>113/3</t>
  </si>
  <si>
    <t>99/1</t>
  </si>
  <si>
    <t>91</t>
  </si>
  <si>
    <t>99</t>
  </si>
  <si>
    <t>813</t>
  </si>
  <si>
    <t>36</t>
  </si>
  <si>
    <t>56</t>
  </si>
  <si>
    <t>159</t>
  </si>
  <si>
    <t>160</t>
  </si>
  <si>
    <t>161</t>
  </si>
  <si>
    <t>162</t>
  </si>
  <si>
    <t>163</t>
  </si>
  <si>
    <t>164</t>
  </si>
  <si>
    <t>95</t>
  </si>
  <si>
    <t>109</t>
  </si>
  <si>
    <t>113</t>
  </si>
  <si>
    <t>823</t>
  </si>
  <si>
    <t>152</t>
  </si>
  <si>
    <t>4064</t>
  </si>
  <si>
    <t>1013</t>
  </si>
  <si>
    <t>827</t>
  </si>
  <si>
    <t>111</t>
  </si>
  <si>
    <t>156</t>
  </si>
  <si>
    <t>63</t>
  </si>
  <si>
    <t>828</t>
  </si>
  <si>
    <t>151</t>
  </si>
  <si>
    <t>3879</t>
  </si>
  <si>
    <t>22</t>
  </si>
  <si>
    <t>30</t>
  </si>
  <si>
    <t>26</t>
  </si>
  <si>
    <t>33</t>
  </si>
  <si>
    <t>7</t>
  </si>
  <si>
    <t>47</t>
  </si>
  <si>
    <t>39</t>
  </si>
  <si>
    <t>5</t>
  </si>
  <si>
    <t>1</t>
  </si>
  <si>
    <t>31</t>
  </si>
  <si>
    <t>24</t>
  </si>
  <si>
    <t>28</t>
  </si>
  <si>
    <t>2</t>
  </si>
  <si>
    <t>17</t>
  </si>
  <si>
    <t>6</t>
  </si>
  <si>
    <t>9</t>
  </si>
  <si>
    <t>0</t>
  </si>
  <si>
    <t>3</t>
  </si>
  <si>
    <t>14</t>
  </si>
  <si>
    <t>12</t>
  </si>
  <si>
    <t>25</t>
  </si>
  <si>
    <t>18</t>
  </si>
  <si>
    <t>15</t>
  </si>
  <si>
    <t>ลดภาษี90%</t>
  </si>
  <si>
    <t>3470300128992</t>
  </si>
  <si>
    <t>3470300125624</t>
  </si>
  <si>
    <t>3-4703-00128-79-8</t>
  </si>
  <si>
    <t>นส3.</t>
  </si>
  <si>
    <t>59</t>
  </si>
  <si>
    <t>97</t>
  </si>
  <si>
    <t>3-4703-00135-09-3</t>
  </si>
  <si>
    <t>3-4703-00128-05-4</t>
  </si>
  <si>
    <t>3-4703-00142-69-3</t>
  </si>
  <si>
    <t>นส3ก.</t>
  </si>
  <si>
    <t>3470300154764</t>
  </si>
  <si>
    <t>3-4703-00134-607</t>
  </si>
  <si>
    <t>3470300151943</t>
  </si>
  <si>
    <t>3-4703-00130-202</t>
  </si>
  <si>
    <t>3-4703-00133-27-9</t>
  </si>
  <si>
    <t>3-4703-00130-245</t>
  </si>
  <si>
    <t>110</t>
  </si>
  <si>
    <t>3470300130083</t>
  </si>
  <si>
    <t>3470300133929</t>
  </si>
  <si>
    <t>3470300131691</t>
  </si>
  <si>
    <t>3470300131624</t>
  </si>
  <si>
    <t>อวยพร</t>
  </si>
  <si>
    <t>80/2</t>
  </si>
  <si>
    <t>7292</t>
  </si>
  <si>
    <t>96</t>
  </si>
  <si>
    <t>ชลธิชา</t>
  </si>
  <si>
    <t>เที่ยง</t>
  </si>
  <si>
    <t>3-4703-00128-70-4</t>
  </si>
  <si>
    <t>77/1</t>
  </si>
  <si>
    <t>นส4จ</t>
  </si>
  <si>
    <t>1979</t>
  </si>
  <si>
    <t>85</t>
  </si>
  <si>
    <t>สค1</t>
  </si>
  <si>
    <t>133</t>
  </si>
  <si>
    <t>บ๊ะ</t>
  </si>
  <si>
    <t>187</t>
  </si>
  <si>
    <t>60</t>
  </si>
  <si>
    <t>77</t>
  </si>
  <si>
    <t>64</t>
  </si>
  <si>
    <t>20</t>
  </si>
  <si>
    <t>93</t>
  </si>
  <si>
    <t>13</t>
  </si>
  <si>
    <t>พรสวรรณ</t>
  </si>
  <si>
    <t>3470300147709</t>
  </si>
  <si>
    <t>5743III6692</t>
  </si>
  <si>
    <t>135</t>
  </si>
  <si>
    <t>5743III6492</t>
  </si>
  <si>
    <t>53</t>
  </si>
  <si>
    <t>141</t>
  </si>
  <si>
    <t>ทองคำ</t>
  </si>
  <si>
    <t>89</t>
  </si>
  <si>
    <t>57</t>
  </si>
  <si>
    <t>89/1</t>
  </si>
  <si>
    <t>11</t>
  </si>
  <si>
    <t>สีเนิน</t>
  </si>
  <si>
    <t>นนท์สุราช</t>
  </si>
  <si>
    <t>102/1</t>
  </si>
  <si>
    <t>43</t>
  </si>
  <si>
    <t>นายธีรยุธ</t>
  </si>
  <si>
    <t>นนท์สุราช(แทน)</t>
  </si>
  <si>
    <t>3-4703-00132-07-2</t>
  </si>
  <si>
    <t>72</t>
  </si>
  <si>
    <t>.</t>
  </si>
  <si>
    <t>ภาษีปี2564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</si>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</sst>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4"/>
      <name val="Angsana New"/>
      <family val="1"/>
    </font>
    <font>
      <sz val="14"/>
      <color theme="5" tint="-0.249977111117893"/>
      <name val="Angsana New"/>
      <family val="1"/>
    </font>
    <font>
      <sz val="14"/>
      <color rgb="FFFF0000"/>
      <name val="Angsana New"/>
      <family val="1"/>
    </font>
    <font>
      <sz val="14"/>
      <color theme="6" tint="-0.499984740745262"/>
      <name val="Angsana New"/>
      <family val="1"/>
    </font>
    <font>
      <sz val="14"/>
      <color theme="1"/>
      <name val="Tahoma"/>
      <family val="2"/>
      <charset val="22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 vertical="center"/>
    </xf>
    <xf numFmtId="0" fontId="22" fillId="0" borderId="0" xfId="42" applyFont="1" applyFill="1" applyBorder="1" applyAlignment="1">
      <alignment horizontal="left" vertical="top"/>
    </xf>
    <xf numFmtId="0" fontId="23" fillId="0" borderId="0" xfId="0" applyFont="1"/>
    <xf numFmtId="49" fontId="25" fillId="0" borderId="20" xfId="0" applyNumberFormat="1" applyFont="1" applyBorder="1" applyAlignment="1">
      <alignment horizontal="center" vertical="top" shrinkToFit="1"/>
    </xf>
    <xf numFmtId="49" fontId="25" fillId="0" borderId="29" xfId="0" applyNumberFormat="1" applyFont="1" applyBorder="1" applyAlignment="1">
      <alignment horizontal="left" vertical="top" shrinkToFit="1"/>
    </xf>
    <xf numFmtId="49" fontId="25" fillId="0" borderId="30" xfId="0" applyNumberFormat="1" applyFont="1" applyBorder="1" applyAlignment="1">
      <alignment horizontal="left" vertical="top" shrinkToFit="1"/>
    </xf>
    <xf numFmtId="49" fontId="26" fillId="0" borderId="31" xfId="0" applyNumberFormat="1" applyFont="1" applyBorder="1" applyAlignment="1">
      <alignment horizontal="center" vertical="top" wrapText="1"/>
    </xf>
    <xf numFmtId="49" fontId="25" fillId="0" borderId="15" xfId="0" applyNumberFormat="1" applyFont="1" applyBorder="1" applyAlignment="1">
      <alignment horizontal="center" vertical="top" shrinkToFit="1"/>
    </xf>
    <xf numFmtId="0" fontId="27" fillId="0" borderId="15" xfId="43" applyFont="1" applyBorder="1"/>
    <xf numFmtId="0" fontId="24" fillId="0" borderId="15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left" vertical="center"/>
    </xf>
    <xf numFmtId="3" fontId="24" fillId="0" borderId="15" xfId="42" applyNumberFormat="1" applyFont="1" applyFill="1" applyBorder="1" applyAlignment="1">
      <alignment horizontal="center" vertical="center"/>
    </xf>
    <xf numFmtId="2" fontId="24" fillId="33" borderId="15" xfId="42" applyNumberFormat="1" applyFont="1" applyFill="1" applyBorder="1" applyAlignment="1">
      <alignment horizontal="center" vertical="center"/>
    </xf>
    <xf numFmtId="2" fontId="28" fillId="33" borderId="15" xfId="42" applyNumberFormat="1" applyFont="1" applyFill="1" applyBorder="1" applyAlignment="1">
      <alignment horizontal="center" vertical="center"/>
    </xf>
    <xf numFmtId="1" fontId="24" fillId="0" borderId="15" xfId="42" applyNumberFormat="1" applyFont="1" applyFill="1" applyBorder="1" applyAlignment="1">
      <alignment horizontal="left" vertical="center"/>
    </xf>
    <xf numFmtId="3" fontId="24" fillId="33" borderId="15" xfId="42" applyNumberFormat="1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center" vertical="top"/>
    </xf>
    <xf numFmtId="0" fontId="25" fillId="0" borderId="0" xfId="0" applyFont="1"/>
    <xf numFmtId="49" fontId="25" fillId="33" borderId="29" xfId="0" applyNumberFormat="1" applyFont="1" applyFill="1" applyBorder="1" applyAlignment="1">
      <alignment horizontal="center" vertical="top" shrinkToFit="1"/>
    </xf>
    <xf numFmtId="49" fontId="25" fillId="33" borderId="29" xfId="0" applyNumberFormat="1" applyFont="1" applyFill="1" applyBorder="1" applyAlignment="1">
      <alignment horizontal="left" vertical="top" shrinkToFit="1"/>
    </xf>
    <xf numFmtId="49" fontId="25" fillId="33" borderId="30" xfId="0" applyNumberFormat="1" applyFont="1" applyFill="1" applyBorder="1" applyAlignment="1">
      <alignment horizontal="left" vertical="top" shrinkToFit="1"/>
    </xf>
    <xf numFmtId="49" fontId="26" fillId="33" borderId="15" xfId="0" applyNumberFormat="1" applyFont="1" applyFill="1" applyBorder="1" applyAlignment="1">
      <alignment horizontal="center" vertical="top" wrapText="1"/>
    </xf>
    <xf numFmtId="49" fontId="25" fillId="33" borderId="30" xfId="0" applyNumberFormat="1" applyFont="1" applyFill="1" applyBorder="1" applyAlignment="1">
      <alignment horizontal="center" vertical="top" shrinkToFit="1"/>
    </xf>
    <xf numFmtId="0" fontId="27" fillId="33" borderId="15" xfId="43" applyFont="1" applyFill="1" applyBorder="1"/>
    <xf numFmtId="49" fontId="25" fillId="33" borderId="15" xfId="0" applyNumberFormat="1" applyFont="1" applyFill="1" applyBorder="1" applyAlignment="1">
      <alignment horizontal="center" vertical="top" shrinkToFit="1"/>
    </xf>
    <xf numFmtId="0" fontId="24" fillId="33" borderId="15" xfId="42" applyFont="1" applyFill="1" applyBorder="1" applyAlignment="1">
      <alignment horizontal="center" vertical="center"/>
    </xf>
    <xf numFmtId="0" fontId="24" fillId="33" borderId="15" xfId="42" applyFont="1" applyFill="1" applyBorder="1" applyAlignment="1">
      <alignment horizontal="left" vertical="center"/>
    </xf>
    <xf numFmtId="4" fontId="24" fillId="33" borderId="15" xfId="42" applyNumberFormat="1" applyFont="1" applyFill="1" applyBorder="1" applyAlignment="1">
      <alignment horizontal="center" vertical="center"/>
    </xf>
    <xf numFmtId="4" fontId="29" fillId="33" borderId="15" xfId="42" applyNumberFormat="1" applyFont="1" applyFill="1" applyBorder="1" applyAlignment="1">
      <alignment horizontal="center" vertical="center"/>
    </xf>
    <xf numFmtId="0" fontId="24" fillId="33" borderId="0" xfId="42" applyFont="1" applyFill="1" applyBorder="1" applyAlignment="1">
      <alignment horizontal="center" vertical="top"/>
    </xf>
    <xf numFmtId="0" fontId="25" fillId="33" borderId="0" xfId="0" applyFont="1" applyFill="1"/>
    <xf numFmtId="0" fontId="29" fillId="33" borderId="15" xfId="43" applyFont="1" applyFill="1" applyBorder="1" applyAlignment="1">
      <alignment horizontal="center"/>
    </xf>
    <xf numFmtId="0" fontId="30" fillId="33" borderId="15" xfId="43" applyFont="1" applyFill="1" applyBorder="1" applyAlignment="1">
      <alignment horizontal="center"/>
    </xf>
    <xf numFmtId="1" fontId="24" fillId="0" borderId="15" xfId="42" applyNumberFormat="1" applyFont="1" applyFill="1" applyBorder="1" applyAlignment="1">
      <alignment horizontal="center" vertical="center"/>
    </xf>
    <xf numFmtId="0" fontId="27" fillId="33" borderId="15" xfId="43" applyFont="1" applyFill="1" applyBorder="1" applyAlignment="1">
      <alignment horizontal="center"/>
    </xf>
    <xf numFmtId="1" fontId="24" fillId="33" borderId="15" xfId="42" applyNumberFormat="1" applyFont="1" applyFill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top" wrapText="1"/>
    </xf>
    <xf numFmtId="49" fontId="25" fillId="0" borderId="30" xfId="0" applyNumberFormat="1" applyFont="1" applyBorder="1" applyAlignment="1">
      <alignment horizontal="center" vertical="top" shrinkToFit="1"/>
    </xf>
    <xf numFmtId="187" fontId="24" fillId="0" borderId="15" xfId="42" applyNumberFormat="1" applyFont="1" applyFill="1" applyBorder="1" applyAlignment="1">
      <alignment horizontal="center" vertical="center"/>
    </xf>
    <xf numFmtId="0" fontId="24" fillId="0" borderId="20" xfId="42" applyFont="1" applyFill="1" applyBorder="1" applyAlignment="1">
      <alignment vertical="center"/>
    </xf>
    <xf numFmtId="0" fontId="24" fillId="0" borderId="29" xfId="42" applyFont="1" applyFill="1" applyBorder="1" applyAlignment="1">
      <alignment vertical="center"/>
    </xf>
    <xf numFmtId="0" fontId="24" fillId="0" borderId="30" xfId="42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3" fontId="31" fillId="0" borderId="0" xfId="0" applyNumberFormat="1" applyFont="1"/>
    <xf numFmtId="2" fontId="31" fillId="0" borderId="0" xfId="0" applyNumberFormat="1" applyFont="1" applyAlignment="1">
      <alignment horizontal="center" vertical="center"/>
    </xf>
    <xf numFmtId="0" fontId="25" fillId="33" borderId="20" xfId="43" applyFont="1" applyFill="1" applyBorder="1"/>
    <xf numFmtId="0" fontId="25" fillId="33" borderId="29" xfId="43" applyFont="1" applyFill="1" applyBorder="1"/>
    <xf numFmtId="49" fontId="25" fillId="34" borderId="20" xfId="0" applyNumberFormat="1" applyFont="1" applyFill="1" applyBorder="1" applyAlignment="1">
      <alignment horizontal="center" vertical="top" shrinkToFit="1"/>
    </xf>
    <xf numFmtId="49" fontId="25" fillId="34" borderId="29" xfId="0" applyNumberFormat="1" applyFont="1" applyFill="1" applyBorder="1" applyAlignment="1">
      <alignment horizontal="left" vertical="top" shrinkToFit="1"/>
    </xf>
    <xf numFmtId="49" fontId="25" fillId="34" borderId="30" xfId="0" applyNumberFormat="1" applyFont="1" applyFill="1" applyBorder="1" applyAlignment="1">
      <alignment horizontal="left" vertical="top" shrinkToFit="1"/>
    </xf>
    <xf numFmtId="49" fontId="26" fillId="34" borderId="31" xfId="0" applyNumberFormat="1" applyFont="1" applyFill="1" applyBorder="1" applyAlignment="1">
      <alignment horizontal="center" vertical="center" wrapText="1"/>
    </xf>
    <xf numFmtId="49" fontId="25" fillId="34" borderId="15" xfId="0" applyNumberFormat="1" applyFont="1" applyFill="1" applyBorder="1" applyAlignment="1">
      <alignment horizontal="center" vertical="top" shrinkToFit="1"/>
    </xf>
    <xf numFmtId="0" fontId="27" fillId="34" borderId="15" xfId="43" applyFont="1" applyFill="1" applyBorder="1"/>
    <xf numFmtId="0" fontId="24" fillId="34" borderId="15" xfId="42" applyFont="1" applyFill="1" applyBorder="1" applyAlignment="1">
      <alignment horizontal="center" vertical="center"/>
    </xf>
    <xf numFmtId="0" fontId="24" fillId="34" borderId="15" xfId="42" applyFont="1" applyFill="1" applyBorder="1" applyAlignment="1">
      <alignment horizontal="left" vertical="center"/>
    </xf>
    <xf numFmtId="3" fontId="24" fillId="34" borderId="15" xfId="42" applyNumberFormat="1" applyFont="1" applyFill="1" applyBorder="1" applyAlignment="1">
      <alignment horizontal="center" vertical="center"/>
    </xf>
    <xf numFmtId="2" fontId="24" fillId="34" borderId="15" xfId="42" applyNumberFormat="1" applyFont="1" applyFill="1" applyBorder="1" applyAlignment="1">
      <alignment horizontal="center" vertical="center"/>
    </xf>
    <xf numFmtId="2" fontId="28" fillId="34" borderId="15" xfId="42" applyNumberFormat="1" applyFont="1" applyFill="1" applyBorder="1" applyAlignment="1">
      <alignment horizontal="center" vertical="center"/>
    </xf>
    <xf numFmtId="0" fontId="24" fillId="33" borderId="15" xfId="42" applyFont="1" applyFill="1" applyBorder="1" applyAlignment="1">
      <alignment horizontal="center" vertical="top"/>
    </xf>
    <xf numFmtId="0" fontId="24" fillId="33" borderId="21" xfId="42" applyFont="1" applyFill="1" applyBorder="1" applyAlignment="1">
      <alignment horizontal="center" vertical="top"/>
    </xf>
    <xf numFmtId="0" fontId="31" fillId="33" borderId="0" xfId="0" applyFont="1" applyFill="1" applyAlignment="1">
      <alignment vertical="top"/>
    </xf>
    <xf numFmtId="0" fontId="0" fillId="33" borderId="0" xfId="0" applyFill="1" applyAlignment="1">
      <alignment vertical="top"/>
    </xf>
    <xf numFmtId="0" fontId="24" fillId="33" borderId="21" xfId="42" applyFont="1" applyFill="1" applyBorder="1" applyAlignment="1">
      <alignment horizontal="center" vertical="top"/>
    </xf>
    <xf numFmtId="0" fontId="24" fillId="33" borderId="23" xfId="42" applyFont="1" applyFill="1" applyBorder="1" applyAlignment="1">
      <alignment horizontal="center" vertical="top"/>
    </xf>
    <xf numFmtId="0" fontId="24" fillId="33" borderId="22" xfId="42" applyFont="1" applyFill="1" applyBorder="1" applyAlignment="1">
      <alignment horizontal="center" vertical="top"/>
    </xf>
    <xf numFmtId="0" fontId="24" fillId="33" borderId="21" xfId="42" applyFont="1" applyFill="1" applyBorder="1" applyAlignment="1">
      <alignment horizontal="center" vertical="center"/>
    </xf>
    <xf numFmtId="0" fontId="24" fillId="33" borderId="22" xfId="42" applyFont="1" applyFill="1" applyBorder="1" applyAlignment="1">
      <alignment horizontal="center" vertical="center"/>
    </xf>
    <xf numFmtId="0" fontId="24" fillId="33" borderId="23" xfId="42" applyFont="1" applyFill="1" applyBorder="1" applyAlignment="1">
      <alignment horizontal="center" vertical="center"/>
    </xf>
    <xf numFmtId="49" fontId="25" fillId="33" borderId="21" xfId="0" applyNumberFormat="1" applyFont="1" applyFill="1" applyBorder="1" applyAlignment="1">
      <alignment horizontal="center" vertical="top" shrinkToFit="1"/>
    </xf>
    <xf numFmtId="49" fontId="25" fillId="33" borderId="22" xfId="0" applyNumberFormat="1" applyFont="1" applyFill="1" applyBorder="1" applyAlignment="1">
      <alignment horizontal="center" vertical="top" shrinkToFit="1"/>
    </xf>
    <xf numFmtId="49" fontId="25" fillId="33" borderId="23" xfId="0" applyNumberFormat="1" applyFont="1" applyFill="1" applyBorder="1" applyAlignment="1">
      <alignment horizontal="center" vertical="top" shrinkToFit="1"/>
    </xf>
    <xf numFmtId="0" fontId="21" fillId="35" borderId="10" xfId="42" applyFont="1" applyFill="1" applyBorder="1" applyAlignment="1">
      <alignment horizontal="center" vertical="center" wrapText="1"/>
    </xf>
    <xf numFmtId="0" fontId="21" fillId="35" borderId="17" xfId="42" applyFont="1" applyFill="1" applyBorder="1" applyAlignment="1">
      <alignment horizontal="center" vertical="center" wrapText="1"/>
    </xf>
    <xf numFmtId="0" fontId="21" fillId="35" borderId="24" xfId="42" applyFont="1" applyFill="1" applyBorder="1" applyAlignment="1">
      <alignment horizontal="center" vertical="center" wrapText="1"/>
    </xf>
    <xf numFmtId="0" fontId="21" fillId="35" borderId="25" xfId="42" applyFont="1" applyFill="1" applyBorder="1" applyAlignment="1">
      <alignment horizontal="center" vertical="center" wrapText="1"/>
    </xf>
    <xf numFmtId="1" fontId="21" fillId="35" borderId="10" xfId="42" applyNumberFormat="1" applyFont="1" applyFill="1" applyBorder="1" applyAlignment="1">
      <alignment horizontal="center" vertical="center" wrapText="1"/>
    </xf>
    <xf numFmtId="0" fontId="21" fillId="35" borderId="12" xfId="42" applyFont="1" applyFill="1" applyBorder="1" applyAlignment="1">
      <alignment horizontal="left" vertical="top" wrapText="1" indent="4"/>
    </xf>
    <xf numFmtId="0" fontId="21" fillId="35" borderId="13" xfId="42" applyFont="1" applyFill="1" applyBorder="1" applyAlignment="1">
      <alignment horizontal="left" vertical="top" wrapText="1" indent="4"/>
    </xf>
    <xf numFmtId="0" fontId="21" fillId="35" borderId="14" xfId="42" applyFont="1" applyFill="1" applyBorder="1" applyAlignment="1">
      <alignment horizontal="left" vertical="top" wrapText="1" indent="4"/>
    </xf>
    <xf numFmtId="2" fontId="21" fillId="35" borderId="13" xfId="42" applyNumberFormat="1" applyFont="1" applyFill="1" applyBorder="1" applyAlignment="1">
      <alignment horizontal="center" vertical="center" wrapText="1"/>
    </xf>
    <xf numFmtId="2" fontId="21" fillId="35" borderId="21" xfId="42" applyNumberFormat="1" applyFont="1" applyFill="1" applyBorder="1" applyAlignment="1">
      <alignment horizontal="center" vertical="center" wrapText="1"/>
    </xf>
    <xf numFmtId="0" fontId="22" fillId="35" borderId="21" xfId="42" applyFont="1" applyFill="1" applyBorder="1" applyAlignment="1">
      <alignment horizontal="center" vertical="center"/>
    </xf>
    <xf numFmtId="0" fontId="21" fillId="35" borderId="11" xfId="42" applyFont="1" applyFill="1" applyBorder="1" applyAlignment="1">
      <alignment horizontal="center" vertical="center" wrapText="1"/>
    </xf>
    <xf numFmtId="0" fontId="21" fillId="35" borderId="18" xfId="42" applyFont="1" applyFill="1" applyBorder="1" applyAlignment="1">
      <alignment horizontal="center" vertical="center" wrapText="1"/>
    </xf>
    <xf numFmtId="0" fontId="21" fillId="35" borderId="0" xfId="42" applyFont="1" applyFill="1" applyBorder="1" applyAlignment="1">
      <alignment horizontal="center" vertical="center" wrapText="1"/>
    </xf>
    <xf numFmtId="0" fontId="21" fillId="35" borderId="26" xfId="42" applyFont="1" applyFill="1" applyBorder="1" applyAlignment="1">
      <alignment horizontal="center" vertical="center" wrapText="1"/>
    </xf>
    <xf numFmtId="1" fontId="21" fillId="35" borderId="11" xfId="42" applyNumberFormat="1" applyFont="1" applyFill="1" applyBorder="1" applyAlignment="1">
      <alignment horizontal="center" vertical="center" wrapText="1"/>
    </xf>
    <xf numFmtId="0" fontId="21" fillId="35" borderId="12" xfId="42" applyFont="1" applyFill="1" applyBorder="1" applyAlignment="1">
      <alignment horizontal="center" vertical="top" wrapText="1"/>
    </xf>
    <xf numFmtId="0" fontId="21" fillId="35" borderId="13" xfId="42" applyFont="1" applyFill="1" applyBorder="1" applyAlignment="1">
      <alignment horizontal="center" vertical="top" wrapText="1"/>
    </xf>
    <xf numFmtId="0" fontId="21" fillId="35" borderId="14" xfId="42" applyFont="1" applyFill="1" applyBorder="1" applyAlignment="1">
      <alignment horizontal="center" vertical="top" wrapText="1"/>
    </xf>
    <xf numFmtId="3" fontId="21" fillId="35" borderId="10" xfId="42" applyNumberFormat="1" applyFont="1" applyFill="1" applyBorder="1" applyAlignment="1">
      <alignment horizontal="center" vertical="top" wrapText="1"/>
    </xf>
    <xf numFmtId="0" fontId="21" fillId="35" borderId="10" xfId="42" applyFont="1" applyFill="1" applyBorder="1" applyAlignment="1">
      <alignment horizontal="center" vertical="top" wrapText="1"/>
    </xf>
    <xf numFmtId="2" fontId="21" fillId="35" borderId="17" xfId="42" applyNumberFormat="1" applyFont="1" applyFill="1" applyBorder="1" applyAlignment="1">
      <alignment horizontal="center" vertical="center" wrapText="1"/>
    </xf>
    <xf numFmtId="2" fontId="21" fillId="35" borderId="22" xfId="42" applyNumberFormat="1" applyFont="1" applyFill="1" applyBorder="1" applyAlignment="1">
      <alignment horizontal="center" vertical="center" wrapText="1"/>
    </xf>
    <xf numFmtId="0" fontId="22" fillId="35" borderId="22" xfId="42" applyFont="1" applyFill="1" applyBorder="1" applyAlignment="1">
      <alignment horizontal="center" vertical="center"/>
    </xf>
    <xf numFmtId="0" fontId="21" fillId="35" borderId="16" xfId="42" applyFont="1" applyFill="1" applyBorder="1" applyAlignment="1">
      <alignment horizontal="center" vertical="center" wrapText="1"/>
    </xf>
    <xf numFmtId="0" fontId="21" fillId="35" borderId="19" xfId="42" applyFont="1" applyFill="1" applyBorder="1" applyAlignment="1">
      <alignment horizontal="center" vertical="center" wrapText="1"/>
    </xf>
    <xf numFmtId="0" fontId="21" fillId="35" borderId="27" xfId="42" applyFont="1" applyFill="1" applyBorder="1" applyAlignment="1">
      <alignment horizontal="center" vertical="center" wrapText="1"/>
    </xf>
    <xf numFmtId="0" fontId="21" fillId="35" borderId="28" xfId="42" applyFont="1" applyFill="1" applyBorder="1" applyAlignment="1">
      <alignment horizontal="center" vertical="center" wrapText="1"/>
    </xf>
    <xf numFmtId="1" fontId="21" fillId="35" borderId="16" xfId="42" applyNumberFormat="1" applyFont="1" applyFill="1" applyBorder="1" applyAlignment="1">
      <alignment horizontal="center" vertical="center" wrapText="1"/>
    </xf>
    <xf numFmtId="0" fontId="21" fillId="35" borderId="10" xfId="42" applyFont="1" applyFill="1" applyBorder="1" applyAlignment="1">
      <alignment horizontal="center" vertical="top" wrapText="1"/>
    </xf>
    <xf numFmtId="3" fontId="21" fillId="35" borderId="16" xfId="42" applyNumberFormat="1" applyFont="1" applyFill="1" applyBorder="1" applyAlignment="1">
      <alignment horizontal="center" vertical="top" wrapText="1"/>
    </xf>
    <xf numFmtId="0" fontId="21" fillId="35" borderId="16" xfId="42" applyFont="1" applyFill="1" applyBorder="1" applyAlignment="1">
      <alignment horizontal="center" vertical="top" wrapText="1"/>
    </xf>
    <xf numFmtId="2" fontId="21" fillId="35" borderId="19" xfId="42" applyNumberFormat="1" applyFont="1" applyFill="1" applyBorder="1" applyAlignment="1">
      <alignment horizontal="center" vertical="center" wrapText="1"/>
    </xf>
    <xf numFmtId="2" fontId="21" fillId="35" borderId="23" xfId="42" applyNumberFormat="1" applyFont="1" applyFill="1" applyBorder="1" applyAlignment="1">
      <alignment horizontal="center" vertical="center" wrapText="1"/>
    </xf>
    <xf numFmtId="0" fontId="22" fillId="35" borderId="23" xfId="42" applyFont="1" applyFill="1" applyBorder="1" applyAlignment="1">
      <alignment horizontal="center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"/>
  <sheetViews>
    <sheetView tabSelected="1" topLeftCell="A58" workbookViewId="0">
      <selection activeCell="T7" sqref="T7"/>
    </sheetView>
  </sheetViews>
  <sheetFormatPr defaultRowHeight="14.25" x14ac:dyDescent="0.2"/>
  <cols>
    <col min="1" max="1" width="3.625" style="65" customWidth="1"/>
    <col min="2" max="2" width="4" customWidth="1"/>
    <col min="3" max="3" width="8.625" customWidth="1"/>
    <col min="4" max="4" width="9.25" customWidth="1"/>
    <col min="5" max="5" width="17" customWidth="1"/>
    <col min="6" max="6" width="4.625" customWidth="1"/>
    <col min="7" max="7" width="8.25" style="1" customWidth="1"/>
    <col min="8" max="8" width="6.875" customWidth="1"/>
    <col min="9" max="9" width="5.125" customWidth="1"/>
    <col min="10" max="10" width="5.875" style="1" customWidth="1"/>
    <col min="11" max="11" width="3.625" customWidth="1"/>
    <col min="12" max="12" width="4.25" customWidth="1"/>
    <col min="13" max="13" width="4" customWidth="1"/>
    <col min="14" max="14" width="7" style="2" customWidth="1"/>
    <col min="15" max="15" width="7" customWidth="1"/>
    <col min="16" max="16" width="8.875" customWidth="1"/>
    <col min="17" max="19" width="7" style="3" customWidth="1"/>
    <col min="20" max="39" width="26" customWidth="1"/>
  </cols>
  <sheetData>
    <row r="1" spans="1:23" s="5" customFormat="1" ht="18" customHeight="1" x14ac:dyDescent="0.5">
      <c r="A1" s="75" t="s">
        <v>14</v>
      </c>
      <c r="B1" s="76" t="s">
        <v>0</v>
      </c>
      <c r="C1" s="77"/>
      <c r="D1" s="78"/>
      <c r="E1" s="79" t="s">
        <v>1</v>
      </c>
      <c r="F1" s="75" t="s">
        <v>2</v>
      </c>
      <c r="G1" s="75" t="s">
        <v>13</v>
      </c>
      <c r="H1" s="75" t="s">
        <v>3</v>
      </c>
      <c r="I1" s="75" t="s">
        <v>4</v>
      </c>
      <c r="J1" s="75" t="s">
        <v>5</v>
      </c>
      <c r="K1" s="80" t="s">
        <v>15</v>
      </c>
      <c r="L1" s="81"/>
      <c r="M1" s="81"/>
      <c r="N1" s="81"/>
      <c r="O1" s="81"/>
      <c r="P1" s="82"/>
      <c r="Q1" s="83"/>
      <c r="R1" s="84" t="s">
        <v>118</v>
      </c>
      <c r="S1" s="84" t="s">
        <v>182</v>
      </c>
      <c r="T1" s="85" t="s">
        <v>6</v>
      </c>
      <c r="U1" s="4"/>
      <c r="V1" s="4"/>
      <c r="W1" s="4"/>
    </row>
    <row r="2" spans="1:23" s="5" customFormat="1" ht="46.5" customHeight="1" x14ac:dyDescent="0.5">
      <c r="A2" s="86"/>
      <c r="B2" s="87"/>
      <c r="C2" s="88"/>
      <c r="D2" s="89"/>
      <c r="E2" s="90"/>
      <c r="F2" s="86"/>
      <c r="G2" s="86"/>
      <c r="H2" s="86"/>
      <c r="I2" s="86"/>
      <c r="J2" s="86"/>
      <c r="K2" s="91" t="s">
        <v>7</v>
      </c>
      <c r="L2" s="92"/>
      <c r="M2" s="93"/>
      <c r="N2" s="94" t="s">
        <v>8</v>
      </c>
      <c r="O2" s="95" t="s">
        <v>9</v>
      </c>
      <c r="P2" s="95" t="s">
        <v>10</v>
      </c>
      <c r="Q2" s="96" t="s">
        <v>11</v>
      </c>
      <c r="R2" s="97"/>
      <c r="S2" s="97"/>
      <c r="T2" s="98"/>
      <c r="U2" s="4"/>
      <c r="V2" s="4"/>
      <c r="W2" s="4"/>
    </row>
    <row r="3" spans="1:23" s="5" customFormat="1" ht="16.5" customHeight="1" x14ac:dyDescent="0.5">
      <c r="A3" s="99"/>
      <c r="B3" s="100"/>
      <c r="C3" s="101"/>
      <c r="D3" s="102"/>
      <c r="E3" s="103"/>
      <c r="F3" s="99"/>
      <c r="G3" s="99"/>
      <c r="H3" s="99"/>
      <c r="I3" s="99"/>
      <c r="J3" s="99"/>
      <c r="K3" s="104" t="s">
        <v>16</v>
      </c>
      <c r="L3" s="104" t="s">
        <v>17</v>
      </c>
      <c r="M3" s="104" t="s">
        <v>18</v>
      </c>
      <c r="N3" s="105"/>
      <c r="O3" s="106"/>
      <c r="P3" s="106"/>
      <c r="Q3" s="107" t="s">
        <v>12</v>
      </c>
      <c r="R3" s="108"/>
      <c r="S3" s="108"/>
      <c r="T3" s="109"/>
      <c r="U3" s="4"/>
      <c r="V3" s="4"/>
      <c r="W3" s="4"/>
    </row>
    <row r="4" spans="1:23" s="20" customFormat="1" ht="23.25" customHeight="1" thickBot="1" x14ac:dyDescent="0.5">
      <c r="A4" s="66">
        <v>1</v>
      </c>
      <c r="B4" s="6" t="s">
        <v>20</v>
      </c>
      <c r="C4" s="7" t="s">
        <v>21</v>
      </c>
      <c r="D4" s="8" t="s">
        <v>22</v>
      </c>
      <c r="E4" s="9" t="s">
        <v>119</v>
      </c>
      <c r="F4" s="10" t="s">
        <v>51</v>
      </c>
      <c r="G4" s="11" t="s">
        <v>50</v>
      </c>
      <c r="H4" s="10" t="s">
        <v>72</v>
      </c>
      <c r="I4" s="10" t="s">
        <v>95</v>
      </c>
      <c r="J4" s="12">
        <v>10</v>
      </c>
      <c r="K4" s="10" t="s">
        <v>108</v>
      </c>
      <c r="L4" s="10" t="s">
        <v>111</v>
      </c>
      <c r="M4" s="10" t="s">
        <v>111</v>
      </c>
      <c r="N4" s="14">
        <f t="shared" ref="N4:N42" si="0">K4*400+L4*100+M4</f>
        <v>6800</v>
      </c>
      <c r="O4" s="12">
        <v>330</v>
      </c>
      <c r="P4" s="14">
        <f t="shared" ref="P4:P42" si="1">N4*O4</f>
        <v>2244000</v>
      </c>
      <c r="Q4" s="15">
        <f t="shared" ref="Q4:Q42" si="2">P4*0.01%</f>
        <v>224.4</v>
      </c>
      <c r="R4" s="15">
        <f>Q4*90%</f>
        <v>201.96</v>
      </c>
      <c r="S4" s="16">
        <f>Q4-R4</f>
        <v>22.439999999999998</v>
      </c>
      <c r="T4" s="13"/>
      <c r="U4" s="19"/>
      <c r="V4" s="19"/>
      <c r="W4" s="19"/>
    </row>
    <row r="5" spans="1:23" s="20" customFormat="1" ht="23.25" customHeight="1" x14ac:dyDescent="0.45">
      <c r="A5" s="68"/>
      <c r="B5" s="6"/>
      <c r="C5" s="7"/>
      <c r="D5" s="8"/>
      <c r="E5" s="17"/>
      <c r="F5" s="10"/>
      <c r="G5" s="11" t="s">
        <v>50</v>
      </c>
      <c r="H5" s="10" t="s">
        <v>72</v>
      </c>
      <c r="I5" s="10" t="s">
        <v>96</v>
      </c>
      <c r="J5" s="12">
        <v>10</v>
      </c>
      <c r="K5" s="10" t="s">
        <v>109</v>
      </c>
      <c r="L5" s="10" t="s">
        <v>103</v>
      </c>
      <c r="M5" s="10" t="s">
        <v>103</v>
      </c>
      <c r="N5" s="14">
        <f t="shared" si="0"/>
        <v>2501</v>
      </c>
      <c r="O5" s="12">
        <v>330</v>
      </c>
      <c r="P5" s="14">
        <f t="shared" si="1"/>
        <v>825330</v>
      </c>
      <c r="Q5" s="15">
        <f t="shared" si="2"/>
        <v>82.533000000000001</v>
      </c>
      <c r="R5" s="15">
        <f t="shared" ref="R5:R60" si="3">Q5*90%</f>
        <v>74.279700000000005</v>
      </c>
      <c r="S5" s="16">
        <f t="shared" ref="S5:S60" si="4">Q5-R5</f>
        <v>8.2532999999999959</v>
      </c>
      <c r="T5" s="13"/>
      <c r="U5" s="19"/>
      <c r="V5" s="19"/>
      <c r="W5" s="19"/>
    </row>
    <row r="6" spans="1:23" s="20" customFormat="1" ht="23.25" customHeight="1" x14ac:dyDescent="0.45">
      <c r="A6" s="67"/>
      <c r="B6" s="6"/>
      <c r="C6" s="7"/>
      <c r="D6" s="8"/>
      <c r="E6" s="17"/>
      <c r="F6" s="10"/>
      <c r="G6" s="11"/>
      <c r="H6" s="10"/>
      <c r="I6" s="10"/>
      <c r="J6" s="12"/>
      <c r="K6" s="10"/>
      <c r="L6" s="10"/>
      <c r="M6" s="10"/>
      <c r="N6" s="14"/>
      <c r="O6" s="12"/>
      <c r="P6" s="14">
        <f>SUM(P4:P5)</f>
        <v>3069330</v>
      </c>
      <c r="Q6" s="15">
        <f>SUM(Q4:Q5)</f>
        <v>306.93299999999999</v>
      </c>
      <c r="R6" s="15">
        <f>SUM(R4:R5)</f>
        <v>276.23970000000003</v>
      </c>
      <c r="S6" s="16">
        <f>SUM(S4:S5)</f>
        <v>30.693299999999994</v>
      </c>
      <c r="T6" s="13"/>
      <c r="U6" s="19"/>
      <c r="V6" s="19"/>
      <c r="W6" s="19"/>
    </row>
    <row r="7" spans="1:23" s="20" customFormat="1" ht="23.25" customHeight="1" x14ac:dyDescent="0.45">
      <c r="A7" s="62">
        <v>2</v>
      </c>
      <c r="B7" s="6" t="s">
        <v>20</v>
      </c>
      <c r="C7" s="7" t="s">
        <v>23</v>
      </c>
      <c r="D7" s="8" t="s">
        <v>24</v>
      </c>
      <c r="E7" s="17"/>
      <c r="F7" s="10" t="s">
        <v>52</v>
      </c>
      <c r="G7" s="11" t="s">
        <v>50</v>
      </c>
      <c r="H7" s="10" t="s">
        <v>73</v>
      </c>
      <c r="I7" s="10"/>
      <c r="J7" s="12">
        <v>10</v>
      </c>
      <c r="K7" s="10"/>
      <c r="L7" s="10"/>
      <c r="M7" s="10"/>
      <c r="N7" s="14">
        <f t="shared" si="0"/>
        <v>0</v>
      </c>
      <c r="O7" s="12">
        <v>330</v>
      </c>
      <c r="P7" s="14">
        <f t="shared" si="1"/>
        <v>0</v>
      </c>
      <c r="Q7" s="15">
        <f t="shared" si="2"/>
        <v>0</v>
      </c>
      <c r="R7" s="15">
        <f t="shared" si="3"/>
        <v>0</v>
      </c>
      <c r="S7" s="16">
        <f t="shared" si="4"/>
        <v>0</v>
      </c>
      <c r="T7" s="13"/>
      <c r="U7" s="19"/>
      <c r="V7" s="19"/>
      <c r="W7" s="19"/>
    </row>
    <row r="8" spans="1:23" s="20" customFormat="1" ht="23.25" customHeight="1" thickBot="1" x14ac:dyDescent="0.5">
      <c r="A8" s="66">
        <v>3</v>
      </c>
      <c r="B8" s="6" t="s">
        <v>20</v>
      </c>
      <c r="C8" s="7" t="s">
        <v>25</v>
      </c>
      <c r="D8" s="8" t="s">
        <v>26</v>
      </c>
      <c r="E8" s="9" t="s">
        <v>120</v>
      </c>
      <c r="F8" s="10" t="s">
        <v>53</v>
      </c>
      <c r="G8" s="11" t="s">
        <v>50</v>
      </c>
      <c r="H8" s="10" t="s">
        <v>72</v>
      </c>
      <c r="I8" s="10" t="s">
        <v>97</v>
      </c>
      <c r="J8" s="12">
        <v>10</v>
      </c>
      <c r="K8" s="10" t="s">
        <v>110</v>
      </c>
      <c r="L8" s="10" t="s">
        <v>103</v>
      </c>
      <c r="M8" s="10" t="s">
        <v>103</v>
      </c>
      <c r="N8" s="14">
        <f t="shared" si="0"/>
        <v>3701</v>
      </c>
      <c r="O8" s="12">
        <v>330</v>
      </c>
      <c r="P8" s="14">
        <f t="shared" si="1"/>
        <v>1221330</v>
      </c>
      <c r="Q8" s="15">
        <f t="shared" si="2"/>
        <v>122.13300000000001</v>
      </c>
      <c r="R8" s="15">
        <f t="shared" si="3"/>
        <v>109.91970000000001</v>
      </c>
      <c r="S8" s="16">
        <f t="shared" si="4"/>
        <v>12.213300000000004</v>
      </c>
      <c r="T8" s="13"/>
      <c r="U8" s="19"/>
      <c r="V8" s="19"/>
      <c r="W8" s="19"/>
    </row>
    <row r="9" spans="1:23" s="33" customFormat="1" ht="23.25" customHeight="1" x14ac:dyDescent="0.45">
      <c r="A9" s="68"/>
      <c r="B9" s="21"/>
      <c r="C9" s="22"/>
      <c r="D9" s="23"/>
      <c r="E9" s="24"/>
      <c r="F9" s="25" t="s">
        <v>171</v>
      </c>
      <c r="G9" s="26" t="s">
        <v>128</v>
      </c>
      <c r="H9" s="27" t="s">
        <v>117</v>
      </c>
      <c r="I9" s="27"/>
      <c r="J9" s="28"/>
      <c r="K9" s="27" t="s">
        <v>172</v>
      </c>
      <c r="L9" s="27" t="s">
        <v>103</v>
      </c>
      <c r="M9" s="27" t="s">
        <v>159</v>
      </c>
      <c r="N9" s="18">
        <f>K9*400+L9*100+M9</f>
        <v>4593</v>
      </c>
      <c r="O9" s="28">
        <v>100</v>
      </c>
      <c r="P9" s="18">
        <f>N9*O9</f>
        <v>459300</v>
      </c>
      <c r="Q9" s="30">
        <f>P9*0.01%</f>
        <v>45.93</v>
      </c>
      <c r="R9" s="30">
        <f>Q9*90%</f>
        <v>41.337000000000003</v>
      </c>
      <c r="S9" s="31">
        <f>Q9-R9</f>
        <v>4.5929999999999964</v>
      </c>
      <c r="T9" s="29"/>
      <c r="U9" s="32"/>
      <c r="V9" s="32"/>
      <c r="W9" s="32"/>
    </row>
    <row r="10" spans="1:23" s="33" customFormat="1" ht="23.25" customHeight="1" x14ac:dyDescent="0.45">
      <c r="A10" s="67"/>
      <c r="B10" s="21"/>
      <c r="C10" s="22"/>
      <c r="D10" s="23"/>
      <c r="E10" s="24"/>
      <c r="F10" s="25"/>
      <c r="G10" s="26"/>
      <c r="H10" s="27"/>
      <c r="I10" s="27"/>
      <c r="J10" s="28"/>
      <c r="K10" s="27"/>
      <c r="L10" s="27"/>
      <c r="M10" s="27"/>
      <c r="N10" s="18"/>
      <c r="O10" s="28"/>
      <c r="P10" s="18">
        <f>SUM(P8:P9)</f>
        <v>1680630</v>
      </c>
      <c r="Q10" s="30">
        <f>P10*0.01%</f>
        <v>168.06300000000002</v>
      </c>
      <c r="R10" s="30">
        <f>Q10*90%</f>
        <v>151.25670000000002</v>
      </c>
      <c r="S10" s="31">
        <f>Q10-R10</f>
        <v>16.806299999999993</v>
      </c>
      <c r="T10" s="29"/>
      <c r="U10" s="32"/>
      <c r="V10" s="32"/>
      <c r="W10" s="32"/>
    </row>
    <row r="11" spans="1:23" s="20" customFormat="1" ht="23.25" customHeight="1" x14ac:dyDescent="0.45">
      <c r="A11" s="66">
        <v>4</v>
      </c>
      <c r="B11" s="6" t="s">
        <v>27</v>
      </c>
      <c r="C11" s="7" t="s">
        <v>28</v>
      </c>
      <c r="D11" s="8" t="s">
        <v>29</v>
      </c>
      <c r="E11" s="34" t="s">
        <v>121</v>
      </c>
      <c r="F11" s="10" t="s">
        <v>54</v>
      </c>
      <c r="G11" s="11" t="s">
        <v>50</v>
      </c>
      <c r="H11" s="10" t="s">
        <v>74</v>
      </c>
      <c r="I11" s="10"/>
      <c r="J11" s="12">
        <v>10</v>
      </c>
      <c r="K11" s="10" t="s">
        <v>111</v>
      </c>
      <c r="L11" s="10" t="s">
        <v>103</v>
      </c>
      <c r="M11" s="10" t="s">
        <v>103</v>
      </c>
      <c r="N11" s="14">
        <f t="shared" si="0"/>
        <v>101</v>
      </c>
      <c r="O11" s="12">
        <v>330</v>
      </c>
      <c r="P11" s="14">
        <f t="shared" si="1"/>
        <v>33330</v>
      </c>
      <c r="Q11" s="15">
        <f t="shared" si="2"/>
        <v>3.3330000000000002</v>
      </c>
      <c r="R11" s="15">
        <f t="shared" si="3"/>
        <v>2.9997000000000003</v>
      </c>
      <c r="S11" s="16">
        <f t="shared" si="4"/>
        <v>0.33329999999999993</v>
      </c>
      <c r="T11" s="13"/>
      <c r="U11" s="19"/>
      <c r="V11" s="19"/>
      <c r="W11" s="19"/>
    </row>
    <row r="12" spans="1:23" s="20" customFormat="1" ht="23.25" customHeight="1" x14ac:dyDescent="0.45">
      <c r="A12" s="68"/>
      <c r="B12" s="6"/>
      <c r="C12" s="7"/>
      <c r="D12" s="8"/>
      <c r="E12" s="17"/>
      <c r="F12" s="10"/>
      <c r="G12" s="11" t="s">
        <v>50</v>
      </c>
      <c r="H12" s="10" t="s">
        <v>75</v>
      </c>
      <c r="I12" s="10"/>
      <c r="J12" s="12">
        <v>10</v>
      </c>
      <c r="K12" s="10" t="s">
        <v>103</v>
      </c>
      <c r="L12" s="10" t="s">
        <v>103</v>
      </c>
      <c r="M12" s="10" t="s">
        <v>103</v>
      </c>
      <c r="N12" s="14">
        <f t="shared" si="0"/>
        <v>501</v>
      </c>
      <c r="O12" s="12">
        <v>330</v>
      </c>
      <c r="P12" s="14">
        <f t="shared" si="1"/>
        <v>165330</v>
      </c>
      <c r="Q12" s="15">
        <f t="shared" si="2"/>
        <v>16.533000000000001</v>
      </c>
      <c r="R12" s="15">
        <f t="shared" si="3"/>
        <v>14.879700000000001</v>
      </c>
      <c r="S12" s="16">
        <f t="shared" si="4"/>
        <v>1.6532999999999998</v>
      </c>
      <c r="T12" s="13"/>
      <c r="U12" s="19"/>
      <c r="V12" s="19"/>
      <c r="W12" s="19"/>
    </row>
    <row r="13" spans="1:23" s="20" customFormat="1" ht="23.25" customHeight="1" x14ac:dyDescent="0.45">
      <c r="A13" s="68"/>
      <c r="B13" s="6"/>
      <c r="C13" s="7"/>
      <c r="D13" s="8"/>
      <c r="E13" s="17"/>
      <c r="F13" s="10"/>
      <c r="G13" s="11" t="s">
        <v>50</v>
      </c>
      <c r="H13" s="10" t="s">
        <v>76</v>
      </c>
      <c r="I13" s="10"/>
      <c r="J13" s="12">
        <v>10</v>
      </c>
      <c r="K13" s="10" t="s">
        <v>103</v>
      </c>
      <c r="L13" s="10" t="s">
        <v>103</v>
      </c>
      <c r="M13" s="10" t="s">
        <v>103</v>
      </c>
      <c r="N13" s="14">
        <f t="shared" si="0"/>
        <v>501</v>
      </c>
      <c r="O13" s="12">
        <v>330</v>
      </c>
      <c r="P13" s="14">
        <f t="shared" si="1"/>
        <v>165330</v>
      </c>
      <c r="Q13" s="15">
        <f t="shared" si="2"/>
        <v>16.533000000000001</v>
      </c>
      <c r="R13" s="15">
        <f t="shared" si="3"/>
        <v>14.879700000000001</v>
      </c>
      <c r="S13" s="16">
        <f t="shared" si="4"/>
        <v>1.6532999999999998</v>
      </c>
      <c r="T13" s="13"/>
      <c r="U13" s="19"/>
      <c r="V13" s="19"/>
      <c r="W13" s="19"/>
    </row>
    <row r="14" spans="1:23" s="20" customFormat="1" ht="23.25" customHeight="1" x14ac:dyDescent="0.45">
      <c r="A14" s="68"/>
      <c r="B14" s="6"/>
      <c r="C14" s="7"/>
      <c r="D14" s="8"/>
      <c r="E14" s="17"/>
      <c r="F14" s="10"/>
      <c r="G14" s="11" t="s">
        <v>50</v>
      </c>
      <c r="H14" s="10" t="s">
        <v>77</v>
      </c>
      <c r="I14" s="10"/>
      <c r="J14" s="12">
        <v>10</v>
      </c>
      <c r="K14" s="10" t="s">
        <v>107</v>
      </c>
      <c r="L14" s="10" t="s">
        <v>107</v>
      </c>
      <c r="M14" s="10" t="s">
        <v>107</v>
      </c>
      <c r="N14" s="14">
        <f t="shared" si="0"/>
        <v>1002</v>
      </c>
      <c r="O14" s="12">
        <v>330</v>
      </c>
      <c r="P14" s="14">
        <f t="shared" si="1"/>
        <v>330660</v>
      </c>
      <c r="Q14" s="15">
        <f t="shared" si="2"/>
        <v>33.066000000000003</v>
      </c>
      <c r="R14" s="15">
        <f t="shared" si="3"/>
        <v>29.759400000000003</v>
      </c>
      <c r="S14" s="16">
        <f t="shared" si="4"/>
        <v>3.3065999999999995</v>
      </c>
      <c r="T14" s="13"/>
      <c r="U14" s="19"/>
      <c r="V14" s="19"/>
      <c r="W14" s="19"/>
    </row>
    <row r="15" spans="1:23" s="20" customFormat="1" ht="23.25" customHeight="1" x14ac:dyDescent="0.45">
      <c r="A15" s="68"/>
      <c r="B15" s="6"/>
      <c r="C15" s="7"/>
      <c r="D15" s="8"/>
      <c r="E15" s="17"/>
      <c r="F15" s="10"/>
      <c r="G15" s="11" t="s">
        <v>50</v>
      </c>
      <c r="H15" s="10" t="s">
        <v>78</v>
      </c>
      <c r="I15" s="10"/>
      <c r="J15" s="12">
        <v>10</v>
      </c>
      <c r="K15" s="10" t="s">
        <v>103</v>
      </c>
      <c r="L15" s="10" t="s">
        <v>107</v>
      </c>
      <c r="M15" s="10" t="s">
        <v>107</v>
      </c>
      <c r="N15" s="14">
        <f t="shared" si="0"/>
        <v>602</v>
      </c>
      <c r="O15" s="12">
        <v>330</v>
      </c>
      <c r="P15" s="14">
        <f t="shared" si="1"/>
        <v>198660</v>
      </c>
      <c r="Q15" s="15">
        <f t="shared" si="2"/>
        <v>19.866</v>
      </c>
      <c r="R15" s="15">
        <f t="shared" si="3"/>
        <v>17.8794</v>
      </c>
      <c r="S15" s="16">
        <f t="shared" si="4"/>
        <v>1.9865999999999993</v>
      </c>
      <c r="T15" s="13"/>
      <c r="U15" s="19"/>
      <c r="V15" s="19"/>
      <c r="W15" s="19"/>
    </row>
    <row r="16" spans="1:23" s="20" customFormat="1" ht="23.25" customHeight="1" x14ac:dyDescent="0.45">
      <c r="A16" s="68"/>
      <c r="B16" s="6"/>
      <c r="C16" s="7"/>
      <c r="D16" s="8"/>
      <c r="E16" s="17"/>
      <c r="F16" s="10"/>
      <c r="G16" s="11" t="s">
        <v>122</v>
      </c>
      <c r="H16" s="10" t="s">
        <v>123</v>
      </c>
      <c r="I16" s="10"/>
      <c r="J16" s="12">
        <v>10</v>
      </c>
      <c r="K16" s="10" t="s">
        <v>110</v>
      </c>
      <c r="L16" s="10" t="s">
        <v>103</v>
      </c>
      <c r="M16" s="10" t="s">
        <v>124</v>
      </c>
      <c r="N16" s="14">
        <f t="shared" ref="N16" si="5">K16*400+L16*100+M16</f>
        <v>3797</v>
      </c>
      <c r="O16" s="12">
        <v>330</v>
      </c>
      <c r="P16" s="14">
        <f t="shared" ref="P16" si="6">N16*O16</f>
        <v>1253010</v>
      </c>
      <c r="Q16" s="15">
        <f t="shared" ref="Q16" si="7">P16*0.01%</f>
        <v>125.301</v>
      </c>
      <c r="R16" s="15">
        <f t="shared" ref="R16" si="8">Q16*90%</f>
        <v>112.7709</v>
      </c>
      <c r="S16" s="16">
        <f t="shared" ref="S16" si="9">Q16-R16</f>
        <v>12.530100000000004</v>
      </c>
      <c r="T16" s="13"/>
      <c r="U16" s="19"/>
      <c r="V16" s="19"/>
      <c r="W16" s="19"/>
    </row>
    <row r="17" spans="1:23" s="20" customFormat="1" ht="23.25" customHeight="1" x14ac:dyDescent="0.45">
      <c r="A17" s="68"/>
      <c r="B17" s="6"/>
      <c r="C17" s="7"/>
      <c r="D17" s="8"/>
      <c r="E17" s="17"/>
      <c r="F17" s="10"/>
      <c r="G17" s="11" t="s">
        <v>50</v>
      </c>
      <c r="H17" s="10" t="s">
        <v>79</v>
      </c>
      <c r="I17" s="10"/>
      <c r="J17" s="12">
        <v>10</v>
      </c>
      <c r="K17" s="10" t="s">
        <v>103</v>
      </c>
      <c r="L17" s="10" t="s">
        <v>103</v>
      </c>
      <c r="M17" s="10" t="s">
        <v>103</v>
      </c>
      <c r="N17" s="14">
        <f t="shared" si="0"/>
        <v>501</v>
      </c>
      <c r="O17" s="12">
        <v>330</v>
      </c>
      <c r="P17" s="14">
        <f t="shared" si="1"/>
        <v>165330</v>
      </c>
      <c r="Q17" s="15">
        <f t="shared" si="2"/>
        <v>16.533000000000001</v>
      </c>
      <c r="R17" s="15">
        <f t="shared" si="3"/>
        <v>14.879700000000001</v>
      </c>
      <c r="S17" s="16">
        <f t="shared" si="4"/>
        <v>1.6532999999999998</v>
      </c>
      <c r="T17" s="13"/>
      <c r="U17" s="19"/>
      <c r="V17" s="19"/>
      <c r="W17" s="19"/>
    </row>
    <row r="18" spans="1:23" s="20" customFormat="1" ht="23.25" customHeight="1" x14ac:dyDescent="0.45">
      <c r="A18" s="68"/>
      <c r="B18" s="6"/>
      <c r="C18" s="7"/>
      <c r="D18" s="8"/>
      <c r="E18" s="17"/>
      <c r="F18" s="10"/>
      <c r="G18" s="11" t="s">
        <v>50</v>
      </c>
      <c r="H18" s="10" t="s">
        <v>80</v>
      </c>
      <c r="I18" s="10"/>
      <c r="J18" s="12">
        <v>10</v>
      </c>
      <c r="K18" s="10" t="s">
        <v>103</v>
      </c>
      <c r="L18" s="10" t="s">
        <v>103</v>
      </c>
      <c r="M18" s="10" t="s">
        <v>103</v>
      </c>
      <c r="N18" s="14">
        <f t="shared" si="0"/>
        <v>501</v>
      </c>
      <c r="O18" s="12">
        <v>330</v>
      </c>
      <c r="P18" s="14">
        <f t="shared" si="1"/>
        <v>165330</v>
      </c>
      <c r="Q18" s="15">
        <f t="shared" si="2"/>
        <v>16.533000000000001</v>
      </c>
      <c r="R18" s="15">
        <f t="shared" si="3"/>
        <v>14.879700000000001</v>
      </c>
      <c r="S18" s="16">
        <f t="shared" si="4"/>
        <v>1.6532999999999998</v>
      </c>
      <c r="T18" s="13"/>
      <c r="U18" s="19"/>
      <c r="V18" s="19"/>
      <c r="W18" s="19"/>
    </row>
    <row r="19" spans="1:23" s="20" customFormat="1" ht="23.25" customHeight="1" x14ac:dyDescent="0.45">
      <c r="A19" s="67"/>
      <c r="B19" s="6"/>
      <c r="C19" s="7"/>
      <c r="D19" s="8"/>
      <c r="E19" s="17"/>
      <c r="F19" s="10"/>
      <c r="G19" s="11"/>
      <c r="H19" s="10"/>
      <c r="I19" s="10"/>
      <c r="J19" s="12"/>
      <c r="K19" s="10"/>
      <c r="L19" s="10"/>
      <c r="M19" s="10"/>
      <c r="N19" s="14"/>
      <c r="O19" s="12"/>
      <c r="P19" s="14">
        <f>SUM(P11:P18)</f>
        <v>2476980</v>
      </c>
      <c r="Q19" s="15">
        <f t="shared" si="2"/>
        <v>247.69800000000001</v>
      </c>
      <c r="R19" s="15">
        <f t="shared" si="3"/>
        <v>222.9282</v>
      </c>
      <c r="S19" s="16">
        <f t="shared" si="4"/>
        <v>24.769800000000004</v>
      </c>
      <c r="T19" s="13"/>
      <c r="U19" s="19"/>
      <c r="V19" s="19"/>
      <c r="W19" s="19"/>
    </row>
    <row r="20" spans="1:23" s="20" customFormat="1" ht="23.25" customHeight="1" x14ac:dyDescent="0.45">
      <c r="A20" s="62">
        <v>5</v>
      </c>
      <c r="B20" s="6" t="s">
        <v>30</v>
      </c>
      <c r="C20" s="7" t="s">
        <v>144</v>
      </c>
      <c r="D20" s="8" t="s">
        <v>29</v>
      </c>
      <c r="E20" s="35" t="s">
        <v>127</v>
      </c>
      <c r="F20" s="10" t="s">
        <v>55</v>
      </c>
      <c r="G20" s="11" t="s">
        <v>128</v>
      </c>
      <c r="H20" s="10" t="s">
        <v>81</v>
      </c>
      <c r="I20" s="10"/>
      <c r="J20" s="12">
        <v>10</v>
      </c>
      <c r="K20" s="10" t="s">
        <v>112</v>
      </c>
      <c r="L20" s="10" t="s">
        <v>111</v>
      </c>
      <c r="M20" s="10" t="s">
        <v>66</v>
      </c>
      <c r="N20" s="14">
        <f t="shared" si="0"/>
        <v>1267</v>
      </c>
      <c r="O20" s="12">
        <v>330</v>
      </c>
      <c r="P20" s="14">
        <f t="shared" si="1"/>
        <v>418110</v>
      </c>
      <c r="Q20" s="15">
        <f t="shared" si="2"/>
        <v>41.811</v>
      </c>
      <c r="R20" s="15">
        <f t="shared" si="3"/>
        <v>37.629899999999999</v>
      </c>
      <c r="S20" s="16">
        <v>5</v>
      </c>
      <c r="T20" s="13"/>
      <c r="U20" s="19"/>
      <c r="V20" s="19"/>
      <c r="W20" s="19"/>
    </row>
    <row r="21" spans="1:23" s="20" customFormat="1" ht="23.25" customHeight="1" x14ac:dyDescent="0.45">
      <c r="A21" s="62">
        <v>6</v>
      </c>
      <c r="B21" s="6" t="s">
        <v>20</v>
      </c>
      <c r="C21" s="7" t="s">
        <v>31</v>
      </c>
      <c r="D21" s="8" t="s">
        <v>29</v>
      </c>
      <c r="E21" s="35" t="s">
        <v>125</v>
      </c>
      <c r="F21" s="10" t="s">
        <v>56</v>
      </c>
      <c r="G21" s="11" t="s">
        <v>50</v>
      </c>
      <c r="H21" s="10" t="s">
        <v>82</v>
      </c>
      <c r="I21" s="10"/>
      <c r="J21" s="12">
        <v>10</v>
      </c>
      <c r="K21" s="10" t="s">
        <v>113</v>
      </c>
      <c r="L21" s="10" t="s">
        <v>107</v>
      </c>
      <c r="M21" s="10" t="s">
        <v>107</v>
      </c>
      <c r="N21" s="14">
        <f t="shared" si="0"/>
        <v>5802</v>
      </c>
      <c r="O21" s="12">
        <v>330</v>
      </c>
      <c r="P21" s="14">
        <f t="shared" si="1"/>
        <v>1914660</v>
      </c>
      <c r="Q21" s="15">
        <f t="shared" si="2"/>
        <v>191.46600000000001</v>
      </c>
      <c r="R21" s="15">
        <f t="shared" si="3"/>
        <v>172.3194</v>
      </c>
      <c r="S21" s="16">
        <f t="shared" si="4"/>
        <v>19.146600000000007</v>
      </c>
      <c r="T21" s="13"/>
      <c r="U21" s="19"/>
      <c r="V21" s="19"/>
      <c r="W21" s="19"/>
    </row>
    <row r="22" spans="1:23" s="20" customFormat="1" ht="23.25" customHeight="1" x14ac:dyDescent="0.45">
      <c r="A22" s="63">
        <v>7</v>
      </c>
      <c r="B22" s="6" t="s">
        <v>20</v>
      </c>
      <c r="C22" s="7" t="s">
        <v>32</v>
      </c>
      <c r="D22" s="8" t="s">
        <v>29</v>
      </c>
      <c r="E22" s="34" t="s">
        <v>126</v>
      </c>
      <c r="F22" s="10" t="s">
        <v>57</v>
      </c>
      <c r="G22" s="11" t="s">
        <v>128</v>
      </c>
      <c r="H22" s="10" t="s">
        <v>83</v>
      </c>
      <c r="I22" s="10"/>
      <c r="J22" s="12">
        <v>10</v>
      </c>
      <c r="K22" s="10" t="s">
        <v>114</v>
      </c>
      <c r="L22" s="10" t="s">
        <v>111</v>
      </c>
      <c r="M22" s="10" t="s">
        <v>111</v>
      </c>
      <c r="N22" s="14">
        <f t="shared" si="0"/>
        <v>4800</v>
      </c>
      <c r="O22" s="12">
        <v>330</v>
      </c>
      <c r="P22" s="14">
        <f t="shared" si="1"/>
        <v>1584000</v>
      </c>
      <c r="Q22" s="15">
        <f t="shared" si="2"/>
        <v>158.4</v>
      </c>
      <c r="R22" s="15">
        <f t="shared" si="3"/>
        <v>142.56</v>
      </c>
      <c r="S22" s="16">
        <f t="shared" si="4"/>
        <v>15.840000000000003</v>
      </c>
      <c r="T22" s="13"/>
      <c r="U22" s="19"/>
      <c r="V22" s="19"/>
      <c r="W22" s="19"/>
    </row>
    <row r="23" spans="1:23" s="20" customFormat="1" ht="23.25" customHeight="1" x14ac:dyDescent="0.45">
      <c r="A23" s="66">
        <v>8</v>
      </c>
      <c r="B23" s="6" t="s">
        <v>20</v>
      </c>
      <c r="C23" s="7" t="s">
        <v>145</v>
      </c>
      <c r="D23" s="8" t="s">
        <v>24</v>
      </c>
      <c r="E23" s="34" t="s">
        <v>146</v>
      </c>
      <c r="F23" s="10" t="s">
        <v>147</v>
      </c>
      <c r="G23" s="11" t="s">
        <v>148</v>
      </c>
      <c r="H23" s="10" t="s">
        <v>149</v>
      </c>
      <c r="I23" s="10"/>
      <c r="J23" s="12"/>
      <c r="K23" s="10" t="s">
        <v>110</v>
      </c>
      <c r="L23" s="10" t="s">
        <v>111</v>
      </c>
      <c r="M23" s="10" t="s">
        <v>150</v>
      </c>
      <c r="N23" s="14">
        <f t="shared" ref="N23" si="10">K23*400+L23*100+M23</f>
        <v>3685</v>
      </c>
      <c r="O23" s="12">
        <v>330</v>
      </c>
      <c r="P23" s="14">
        <f t="shared" ref="P23" si="11">N23*O23</f>
        <v>1216050</v>
      </c>
      <c r="Q23" s="15">
        <f t="shared" ref="Q23" si="12">P23*0.01%</f>
        <v>121.605</v>
      </c>
      <c r="R23" s="15">
        <f t="shared" ref="R23" si="13">Q23*90%</f>
        <v>109.44450000000001</v>
      </c>
      <c r="S23" s="16">
        <f t="shared" ref="S23" si="14">Q23-R23</f>
        <v>12.160499999999999</v>
      </c>
      <c r="T23" s="13"/>
      <c r="U23" s="19"/>
      <c r="V23" s="19"/>
      <c r="W23" s="19"/>
    </row>
    <row r="24" spans="1:23" s="20" customFormat="1" ht="23.25" customHeight="1" x14ac:dyDescent="0.45">
      <c r="A24" s="68"/>
      <c r="B24" s="6"/>
      <c r="C24" s="7"/>
      <c r="D24" s="8"/>
      <c r="E24" s="34"/>
      <c r="F24" s="10"/>
      <c r="G24" s="11" t="s">
        <v>151</v>
      </c>
      <c r="H24" s="10" t="s">
        <v>152</v>
      </c>
      <c r="I24" s="10"/>
      <c r="J24" s="12"/>
      <c r="K24" s="10" t="s">
        <v>107</v>
      </c>
      <c r="L24" s="10" t="s">
        <v>111</v>
      </c>
      <c r="M24" s="10" t="s">
        <v>111</v>
      </c>
      <c r="N24" s="14">
        <f t="shared" ref="N24" si="15">K24*400+L24*100+M24</f>
        <v>800</v>
      </c>
      <c r="O24" s="12">
        <v>330</v>
      </c>
      <c r="P24" s="14">
        <f t="shared" ref="P24" si="16">N24*O24</f>
        <v>264000</v>
      </c>
      <c r="Q24" s="15">
        <f t="shared" ref="Q24:Q25" si="17">P24*0.01%</f>
        <v>26.400000000000002</v>
      </c>
      <c r="R24" s="15">
        <f t="shared" ref="R24:R25" si="18">Q24*90%</f>
        <v>23.76</v>
      </c>
      <c r="S24" s="16">
        <f t="shared" ref="S24:S25" si="19">Q24-R24</f>
        <v>2.6400000000000006</v>
      </c>
      <c r="T24" s="13"/>
      <c r="U24" s="19"/>
      <c r="V24" s="19"/>
      <c r="W24" s="19"/>
    </row>
    <row r="25" spans="1:23" s="20" customFormat="1" ht="23.25" customHeight="1" x14ac:dyDescent="0.45">
      <c r="A25" s="67"/>
      <c r="B25" s="6"/>
      <c r="C25" s="7"/>
      <c r="D25" s="8"/>
      <c r="E25" s="34"/>
      <c r="F25" s="10"/>
      <c r="G25" s="11"/>
      <c r="H25" s="10"/>
      <c r="I25" s="10"/>
      <c r="J25" s="12"/>
      <c r="K25" s="10"/>
      <c r="L25" s="10"/>
      <c r="M25" s="10"/>
      <c r="N25" s="14"/>
      <c r="O25" s="12"/>
      <c r="P25" s="14">
        <f>SUM(P23:P24)</f>
        <v>1480050</v>
      </c>
      <c r="Q25" s="15">
        <f t="shared" si="17"/>
        <v>148.005</v>
      </c>
      <c r="R25" s="15">
        <f t="shared" si="18"/>
        <v>133.2045</v>
      </c>
      <c r="S25" s="16">
        <f t="shared" si="19"/>
        <v>14.8005</v>
      </c>
      <c r="T25" s="13"/>
      <c r="U25" s="19"/>
      <c r="V25" s="19"/>
      <c r="W25" s="19"/>
    </row>
    <row r="26" spans="1:23" s="20" customFormat="1" ht="23.25" customHeight="1" x14ac:dyDescent="0.45">
      <c r="A26" s="62">
        <v>9</v>
      </c>
      <c r="B26" s="6" t="s">
        <v>20</v>
      </c>
      <c r="C26" s="7" t="s">
        <v>33</v>
      </c>
      <c r="D26" s="8" t="s">
        <v>29</v>
      </c>
      <c r="E26" s="36">
        <v>3470300130334</v>
      </c>
      <c r="F26" s="10" t="s">
        <v>58</v>
      </c>
      <c r="G26" s="11" t="s">
        <v>50</v>
      </c>
      <c r="H26" s="10"/>
      <c r="I26" s="10"/>
      <c r="J26" s="12">
        <v>10</v>
      </c>
      <c r="K26" s="10" t="s">
        <v>111</v>
      </c>
      <c r="L26" s="10" t="s">
        <v>103</v>
      </c>
      <c r="M26" s="10" t="s">
        <v>103</v>
      </c>
      <c r="N26" s="14">
        <f t="shared" si="0"/>
        <v>101</v>
      </c>
      <c r="O26" s="12">
        <v>330</v>
      </c>
      <c r="P26" s="14">
        <f t="shared" si="1"/>
        <v>33330</v>
      </c>
      <c r="Q26" s="15">
        <f t="shared" si="2"/>
        <v>3.3330000000000002</v>
      </c>
      <c r="R26" s="15">
        <f t="shared" si="3"/>
        <v>2.9997000000000003</v>
      </c>
      <c r="S26" s="16">
        <v>1</v>
      </c>
      <c r="T26" s="13"/>
      <c r="U26" s="19"/>
      <c r="V26" s="19"/>
      <c r="W26" s="19"/>
    </row>
    <row r="27" spans="1:23" s="20" customFormat="1" ht="23.25" customHeight="1" thickBot="1" x14ac:dyDescent="0.5">
      <c r="A27" s="62">
        <v>10</v>
      </c>
      <c r="B27" s="6" t="s">
        <v>20</v>
      </c>
      <c r="C27" s="7" t="s">
        <v>34</v>
      </c>
      <c r="D27" s="8" t="s">
        <v>35</v>
      </c>
      <c r="E27" s="9" t="s">
        <v>129</v>
      </c>
      <c r="F27" s="10" t="s">
        <v>59</v>
      </c>
      <c r="G27" s="11" t="s">
        <v>50</v>
      </c>
      <c r="H27" s="10" t="s">
        <v>84</v>
      </c>
      <c r="I27" s="10" t="s">
        <v>98</v>
      </c>
      <c r="J27" s="12">
        <v>10</v>
      </c>
      <c r="K27" s="10" t="s">
        <v>115</v>
      </c>
      <c r="L27" s="10" t="s">
        <v>111</v>
      </c>
      <c r="M27" s="10" t="s">
        <v>111</v>
      </c>
      <c r="N27" s="14">
        <f t="shared" si="0"/>
        <v>10000</v>
      </c>
      <c r="O27" s="12">
        <v>330</v>
      </c>
      <c r="P27" s="14">
        <f t="shared" si="1"/>
        <v>3300000</v>
      </c>
      <c r="Q27" s="15">
        <f t="shared" si="2"/>
        <v>330</v>
      </c>
      <c r="R27" s="15">
        <f t="shared" si="3"/>
        <v>297</v>
      </c>
      <c r="S27" s="16">
        <f t="shared" si="4"/>
        <v>33</v>
      </c>
      <c r="T27" s="13"/>
      <c r="U27" s="19"/>
      <c r="V27" s="19"/>
      <c r="W27" s="19"/>
    </row>
    <row r="28" spans="1:23" s="33" customFormat="1" ht="21" x14ac:dyDescent="0.45">
      <c r="A28" s="69">
        <v>11</v>
      </c>
      <c r="B28" s="21" t="s">
        <v>20</v>
      </c>
      <c r="C28" s="22" t="s">
        <v>173</v>
      </c>
      <c r="D28" s="23" t="s">
        <v>174</v>
      </c>
      <c r="E28" s="38">
        <v>3470300021388</v>
      </c>
      <c r="F28" s="25" t="s">
        <v>175</v>
      </c>
      <c r="G28" s="26" t="s">
        <v>128</v>
      </c>
      <c r="H28" s="27" t="s">
        <v>176</v>
      </c>
      <c r="I28" s="27"/>
      <c r="J28" s="28"/>
      <c r="K28" s="27" t="s">
        <v>102</v>
      </c>
      <c r="L28" s="27" t="s">
        <v>107</v>
      </c>
      <c r="M28" s="27" t="s">
        <v>98</v>
      </c>
      <c r="N28" s="18">
        <f t="shared" si="0"/>
        <v>2233</v>
      </c>
      <c r="O28" s="28">
        <v>250</v>
      </c>
      <c r="P28" s="18">
        <f t="shared" si="1"/>
        <v>558250</v>
      </c>
      <c r="Q28" s="30">
        <f t="shared" si="2"/>
        <v>55.825000000000003</v>
      </c>
      <c r="R28" s="30">
        <f t="shared" si="3"/>
        <v>50.242500000000007</v>
      </c>
      <c r="S28" s="31">
        <f t="shared" si="4"/>
        <v>5.582499999999996</v>
      </c>
      <c r="T28" s="29"/>
      <c r="U28" s="32"/>
      <c r="V28" s="32"/>
      <c r="W28" s="32"/>
    </row>
    <row r="29" spans="1:23" s="33" customFormat="1" ht="21" x14ac:dyDescent="0.45">
      <c r="A29" s="70"/>
      <c r="B29" s="21" t="s">
        <v>20</v>
      </c>
      <c r="C29" s="49" t="s">
        <v>177</v>
      </c>
      <c r="D29" s="23" t="s">
        <v>178</v>
      </c>
      <c r="E29" s="35" t="s">
        <v>179</v>
      </c>
      <c r="F29" s="25" t="s">
        <v>75</v>
      </c>
      <c r="G29" s="26" t="s">
        <v>128</v>
      </c>
      <c r="H29" s="27" t="s">
        <v>180</v>
      </c>
      <c r="I29" s="27"/>
      <c r="J29" s="28"/>
      <c r="K29" s="27" t="s">
        <v>107</v>
      </c>
      <c r="L29" s="27" t="s">
        <v>112</v>
      </c>
      <c r="M29" s="27" t="s">
        <v>156</v>
      </c>
      <c r="N29" s="18">
        <f t="shared" si="0"/>
        <v>1177</v>
      </c>
      <c r="O29" s="28">
        <v>290</v>
      </c>
      <c r="P29" s="18">
        <f t="shared" si="1"/>
        <v>341330</v>
      </c>
      <c r="Q29" s="30">
        <f t="shared" si="2"/>
        <v>34.133000000000003</v>
      </c>
      <c r="R29" s="30">
        <f t="shared" si="3"/>
        <v>30.719700000000003</v>
      </c>
      <c r="S29" s="31">
        <f t="shared" si="4"/>
        <v>3.4132999999999996</v>
      </c>
      <c r="T29" s="29"/>
      <c r="U29" s="32"/>
      <c r="V29" s="32"/>
      <c r="W29" s="32"/>
    </row>
    <row r="30" spans="1:23" s="33" customFormat="1" ht="21" x14ac:dyDescent="0.45">
      <c r="A30" s="71"/>
      <c r="B30" s="21"/>
      <c r="C30" s="50"/>
      <c r="D30" s="23"/>
      <c r="E30" s="35"/>
      <c r="F30" s="25"/>
      <c r="G30" s="26"/>
      <c r="H30" s="27"/>
      <c r="I30" s="27"/>
      <c r="J30" s="28"/>
      <c r="K30" s="27"/>
      <c r="L30" s="27"/>
      <c r="M30" s="27"/>
      <c r="N30" s="18"/>
      <c r="O30" s="28"/>
      <c r="P30" s="18">
        <f>SUM(P28:P29)</f>
        <v>899580</v>
      </c>
      <c r="Q30" s="30">
        <f t="shared" si="2"/>
        <v>89.957999999999998</v>
      </c>
      <c r="R30" s="30">
        <f t="shared" si="3"/>
        <v>80.962199999999996</v>
      </c>
      <c r="S30" s="31">
        <f t="shared" si="4"/>
        <v>8.9958000000000027</v>
      </c>
      <c r="T30" s="29"/>
      <c r="U30" s="32"/>
      <c r="V30" s="32"/>
      <c r="W30" s="32"/>
    </row>
    <row r="31" spans="1:23" s="20" customFormat="1" ht="23.25" customHeight="1" x14ac:dyDescent="0.45">
      <c r="A31" s="62">
        <v>12</v>
      </c>
      <c r="B31" s="6" t="s">
        <v>20</v>
      </c>
      <c r="C31" s="7" t="s">
        <v>36</v>
      </c>
      <c r="D31" s="8" t="s">
        <v>29</v>
      </c>
      <c r="E31" s="17"/>
      <c r="F31" s="10" t="s">
        <v>60</v>
      </c>
      <c r="G31" s="11" t="s">
        <v>50</v>
      </c>
      <c r="H31" s="10" t="s">
        <v>85</v>
      </c>
      <c r="I31" s="10"/>
      <c r="J31" s="12">
        <v>10</v>
      </c>
      <c r="K31" s="10" t="s">
        <v>111</v>
      </c>
      <c r="L31" s="10" t="s">
        <v>103</v>
      </c>
      <c r="M31" s="10" t="s">
        <v>103</v>
      </c>
      <c r="N31" s="14">
        <f t="shared" si="0"/>
        <v>101</v>
      </c>
      <c r="O31" s="12">
        <v>330</v>
      </c>
      <c r="P31" s="14">
        <f t="shared" si="1"/>
        <v>33330</v>
      </c>
      <c r="Q31" s="15">
        <f t="shared" si="2"/>
        <v>3.3330000000000002</v>
      </c>
      <c r="R31" s="15">
        <f t="shared" si="3"/>
        <v>2.9997000000000003</v>
      </c>
      <c r="S31" s="16">
        <f t="shared" si="4"/>
        <v>0.33329999999999993</v>
      </c>
      <c r="T31" s="13"/>
      <c r="U31" s="19"/>
      <c r="V31" s="19"/>
      <c r="W31" s="19"/>
    </row>
    <row r="32" spans="1:23" s="20" customFormat="1" ht="23.25" customHeight="1" x14ac:dyDescent="0.45">
      <c r="A32" s="62">
        <v>13</v>
      </c>
      <c r="B32" s="6" t="s">
        <v>27</v>
      </c>
      <c r="C32" s="7" t="s">
        <v>37</v>
      </c>
      <c r="D32" s="8" t="s">
        <v>29</v>
      </c>
      <c r="E32" s="37" t="s">
        <v>130</v>
      </c>
      <c r="F32" s="10" t="s">
        <v>61</v>
      </c>
      <c r="G32" s="11" t="s">
        <v>50</v>
      </c>
      <c r="H32" s="10" t="s">
        <v>86</v>
      </c>
      <c r="I32" s="10" t="s">
        <v>99</v>
      </c>
      <c r="J32" s="12">
        <v>10</v>
      </c>
      <c r="K32" s="10" t="s">
        <v>111</v>
      </c>
      <c r="L32" s="10" t="s">
        <v>103</v>
      </c>
      <c r="M32" s="10" t="s">
        <v>103</v>
      </c>
      <c r="N32" s="14">
        <f t="shared" si="0"/>
        <v>101</v>
      </c>
      <c r="O32" s="12">
        <v>330</v>
      </c>
      <c r="P32" s="14">
        <f t="shared" si="1"/>
        <v>33330</v>
      </c>
      <c r="Q32" s="15">
        <f t="shared" si="2"/>
        <v>3.3330000000000002</v>
      </c>
      <c r="R32" s="15">
        <f t="shared" si="3"/>
        <v>2.9997000000000003</v>
      </c>
      <c r="S32" s="16">
        <f t="shared" si="4"/>
        <v>0.33329999999999993</v>
      </c>
      <c r="T32" s="13"/>
      <c r="U32" s="19"/>
      <c r="V32" s="19"/>
      <c r="W32" s="19"/>
    </row>
    <row r="33" spans="1:23" s="33" customFormat="1" ht="21" x14ac:dyDescent="0.45">
      <c r="A33" s="69">
        <v>14</v>
      </c>
      <c r="B33" s="21" t="s">
        <v>20</v>
      </c>
      <c r="C33" s="22" t="s">
        <v>153</v>
      </c>
      <c r="D33" s="23" t="s">
        <v>29</v>
      </c>
      <c r="E33" s="38">
        <v>3470300142634</v>
      </c>
      <c r="F33" s="25" t="s">
        <v>154</v>
      </c>
      <c r="G33" s="26" t="s">
        <v>128</v>
      </c>
      <c r="H33" s="27" t="s">
        <v>155</v>
      </c>
      <c r="I33" s="27"/>
      <c r="J33" s="28"/>
      <c r="K33" s="27" t="s">
        <v>64</v>
      </c>
      <c r="L33" s="27" t="s">
        <v>111</v>
      </c>
      <c r="M33" s="27" t="s">
        <v>156</v>
      </c>
      <c r="N33" s="18">
        <f>K33*400+L33*100+M33</f>
        <v>3277</v>
      </c>
      <c r="O33" s="28">
        <v>100</v>
      </c>
      <c r="P33" s="18">
        <f>N33*O33</f>
        <v>327700</v>
      </c>
      <c r="Q33" s="30">
        <f>P33*0.01%</f>
        <v>32.770000000000003</v>
      </c>
      <c r="R33" s="30">
        <f>Q33*90%</f>
        <v>29.493000000000002</v>
      </c>
      <c r="S33" s="31">
        <f>Q33-R33</f>
        <v>3.277000000000001</v>
      </c>
      <c r="T33" s="29"/>
      <c r="U33" s="32"/>
      <c r="V33" s="32"/>
      <c r="W33" s="32"/>
    </row>
    <row r="34" spans="1:23" s="33" customFormat="1" ht="21" x14ac:dyDescent="0.45">
      <c r="A34" s="70"/>
      <c r="B34" s="21"/>
      <c r="C34" s="22"/>
      <c r="D34" s="23"/>
      <c r="E34" s="38"/>
      <c r="F34" s="25" t="s">
        <v>154</v>
      </c>
      <c r="G34" s="26" t="s">
        <v>128</v>
      </c>
      <c r="H34" s="27" t="s">
        <v>157</v>
      </c>
      <c r="I34" s="27"/>
      <c r="J34" s="28"/>
      <c r="K34" s="27" t="s">
        <v>102</v>
      </c>
      <c r="L34" s="27" t="s">
        <v>107</v>
      </c>
      <c r="M34" s="27" t="s">
        <v>158</v>
      </c>
      <c r="N34" s="18">
        <f>K34*400+L34*100+M34</f>
        <v>2220</v>
      </c>
      <c r="O34" s="28">
        <v>270</v>
      </c>
      <c r="P34" s="18">
        <f>N34*O34</f>
        <v>599400</v>
      </c>
      <c r="Q34" s="30">
        <f>P34*0.01%</f>
        <v>59.940000000000005</v>
      </c>
      <c r="R34" s="30">
        <f>Q34*90%</f>
        <v>53.946000000000005</v>
      </c>
      <c r="S34" s="31">
        <f>Q34-R34</f>
        <v>5.9939999999999998</v>
      </c>
      <c r="T34" s="29"/>
      <c r="U34" s="32"/>
      <c r="V34" s="32"/>
      <c r="W34" s="32"/>
    </row>
    <row r="35" spans="1:23" s="33" customFormat="1" ht="21" x14ac:dyDescent="0.45">
      <c r="A35" s="70"/>
      <c r="B35" s="21"/>
      <c r="C35" s="22"/>
      <c r="D35" s="23"/>
      <c r="E35" s="38"/>
      <c r="F35" s="25" t="s">
        <v>154</v>
      </c>
      <c r="G35" s="26" t="s">
        <v>128</v>
      </c>
      <c r="H35" s="27" t="s">
        <v>159</v>
      </c>
      <c r="I35" s="27"/>
      <c r="J35" s="28"/>
      <c r="K35" s="27" t="s">
        <v>102</v>
      </c>
      <c r="L35" s="27" t="s">
        <v>103</v>
      </c>
      <c r="M35" s="27" t="s">
        <v>160</v>
      </c>
      <c r="N35" s="18">
        <f>K35*400+L35*100+M35</f>
        <v>2113</v>
      </c>
      <c r="O35" s="28">
        <v>100</v>
      </c>
      <c r="P35" s="18">
        <f>N35*O35</f>
        <v>211300</v>
      </c>
      <c r="Q35" s="30">
        <f>P35*0.01%</f>
        <v>21.130000000000003</v>
      </c>
      <c r="R35" s="30">
        <f>Q35*90%</f>
        <v>19.017000000000003</v>
      </c>
      <c r="S35" s="31">
        <f>Q35-R35</f>
        <v>2.1129999999999995</v>
      </c>
      <c r="T35" s="29"/>
      <c r="U35" s="32"/>
      <c r="V35" s="32"/>
      <c r="W35" s="32"/>
    </row>
    <row r="36" spans="1:23" s="33" customFormat="1" ht="21" x14ac:dyDescent="0.45">
      <c r="A36" s="71"/>
      <c r="B36" s="21"/>
      <c r="C36" s="22"/>
      <c r="D36" s="23"/>
      <c r="E36" s="38"/>
      <c r="F36" s="25"/>
      <c r="G36" s="26"/>
      <c r="H36" s="27"/>
      <c r="I36" s="27"/>
      <c r="J36" s="28"/>
      <c r="K36" s="27"/>
      <c r="L36" s="27"/>
      <c r="M36" s="27"/>
      <c r="N36" s="18"/>
      <c r="O36" s="28"/>
      <c r="P36" s="18">
        <f>SUM(P33:P35)</f>
        <v>1138400</v>
      </c>
      <c r="Q36" s="30">
        <f>P36*0.01%</f>
        <v>113.84</v>
      </c>
      <c r="R36" s="30">
        <f>Q36*90%</f>
        <v>102.456</v>
      </c>
      <c r="S36" s="31">
        <f>Q36-R36</f>
        <v>11.384</v>
      </c>
      <c r="T36" s="29"/>
      <c r="U36" s="32"/>
      <c r="V36" s="32"/>
      <c r="W36" s="32"/>
    </row>
    <row r="37" spans="1:23" s="20" customFormat="1" ht="23.25" customHeight="1" thickBot="1" x14ac:dyDescent="0.5">
      <c r="A37" s="66">
        <v>15</v>
      </c>
      <c r="B37" s="6" t="s">
        <v>20</v>
      </c>
      <c r="C37" s="7" t="s">
        <v>38</v>
      </c>
      <c r="D37" s="8" t="s">
        <v>29</v>
      </c>
      <c r="E37" s="9" t="s">
        <v>131</v>
      </c>
      <c r="F37" s="10" t="s">
        <v>62</v>
      </c>
      <c r="G37" s="11" t="s">
        <v>50</v>
      </c>
      <c r="H37" s="10" t="s">
        <v>87</v>
      </c>
      <c r="I37" s="10" t="s">
        <v>100</v>
      </c>
      <c r="J37" s="12">
        <v>10</v>
      </c>
      <c r="K37" s="10" t="s">
        <v>116</v>
      </c>
      <c r="L37" s="10" t="s">
        <v>111</v>
      </c>
      <c r="M37" s="10" t="s">
        <v>111</v>
      </c>
      <c r="N37" s="14">
        <f t="shared" si="0"/>
        <v>7200</v>
      </c>
      <c r="O37" s="12">
        <v>330</v>
      </c>
      <c r="P37" s="14">
        <f t="shared" si="1"/>
        <v>2376000</v>
      </c>
      <c r="Q37" s="15">
        <f t="shared" si="2"/>
        <v>237.60000000000002</v>
      </c>
      <c r="R37" s="15">
        <f t="shared" si="3"/>
        <v>213.84000000000003</v>
      </c>
      <c r="S37" s="16">
        <f t="shared" si="4"/>
        <v>23.759999999999991</v>
      </c>
      <c r="T37" s="13"/>
      <c r="U37" s="19"/>
      <c r="V37" s="19"/>
      <c r="W37" s="19"/>
    </row>
    <row r="38" spans="1:23" s="20" customFormat="1" ht="23.25" customHeight="1" x14ac:dyDescent="0.45">
      <c r="A38" s="68"/>
      <c r="B38" s="6"/>
      <c r="C38" s="7"/>
      <c r="D38" s="8"/>
      <c r="E38" s="17"/>
      <c r="F38" s="10"/>
      <c r="G38" s="11" t="s">
        <v>50</v>
      </c>
      <c r="H38" s="10" t="s">
        <v>87</v>
      </c>
      <c r="I38" s="10" t="s">
        <v>101</v>
      </c>
      <c r="J38" s="12">
        <v>10</v>
      </c>
      <c r="K38" s="10" t="s">
        <v>109</v>
      </c>
      <c r="L38" s="10" t="s">
        <v>107</v>
      </c>
      <c r="M38" s="10" t="s">
        <v>107</v>
      </c>
      <c r="N38" s="14">
        <f t="shared" si="0"/>
        <v>2602</v>
      </c>
      <c r="O38" s="12">
        <v>330</v>
      </c>
      <c r="P38" s="14">
        <f t="shared" si="1"/>
        <v>858660</v>
      </c>
      <c r="Q38" s="15">
        <f t="shared" si="2"/>
        <v>85.866</v>
      </c>
      <c r="R38" s="15">
        <f t="shared" si="3"/>
        <v>77.279399999999995</v>
      </c>
      <c r="S38" s="16">
        <f t="shared" si="4"/>
        <v>8.5866000000000042</v>
      </c>
      <c r="T38" s="13"/>
      <c r="U38" s="19"/>
      <c r="V38" s="19"/>
      <c r="W38" s="19"/>
    </row>
    <row r="39" spans="1:23" s="20" customFormat="1" ht="23.25" customHeight="1" x14ac:dyDescent="0.45">
      <c r="A39" s="67"/>
      <c r="B39" s="6"/>
      <c r="C39" s="7"/>
      <c r="D39" s="8"/>
      <c r="E39" s="17"/>
      <c r="F39" s="10"/>
      <c r="G39" s="11"/>
      <c r="H39" s="10"/>
      <c r="I39" s="10"/>
      <c r="J39" s="12"/>
      <c r="K39" s="10"/>
      <c r="L39" s="10"/>
      <c r="M39" s="10"/>
      <c r="N39" s="14"/>
      <c r="O39" s="12"/>
      <c r="P39" s="14">
        <f>SUM(P37:P38)</f>
        <v>3234660</v>
      </c>
      <c r="Q39" s="15">
        <f t="shared" si="2"/>
        <v>323.46600000000001</v>
      </c>
      <c r="R39" s="15">
        <f t="shared" si="3"/>
        <v>291.11940000000004</v>
      </c>
      <c r="S39" s="16">
        <f t="shared" si="4"/>
        <v>32.346599999999967</v>
      </c>
      <c r="T39" s="13"/>
      <c r="U39" s="19"/>
      <c r="V39" s="19"/>
      <c r="W39" s="19"/>
    </row>
    <row r="40" spans="1:23" s="20" customFormat="1" ht="23.25" customHeight="1" x14ac:dyDescent="0.45">
      <c r="A40" s="62">
        <v>16</v>
      </c>
      <c r="B40" s="6" t="s">
        <v>20</v>
      </c>
      <c r="C40" s="7" t="s">
        <v>39</v>
      </c>
      <c r="D40" s="8" t="s">
        <v>29</v>
      </c>
      <c r="E40" s="34" t="s">
        <v>132</v>
      </c>
      <c r="F40" s="10" t="s">
        <v>63</v>
      </c>
      <c r="G40" s="11" t="s">
        <v>50</v>
      </c>
      <c r="H40" s="10" t="s">
        <v>88</v>
      </c>
      <c r="I40" s="10" t="s">
        <v>102</v>
      </c>
      <c r="J40" s="12">
        <v>10</v>
      </c>
      <c r="K40" s="10" t="s">
        <v>97</v>
      </c>
      <c r="L40" s="10" t="s">
        <v>103</v>
      </c>
      <c r="M40" s="10" t="s">
        <v>103</v>
      </c>
      <c r="N40" s="14">
        <f t="shared" si="0"/>
        <v>10501</v>
      </c>
      <c r="O40" s="12">
        <v>330</v>
      </c>
      <c r="P40" s="14">
        <f t="shared" si="1"/>
        <v>3465330</v>
      </c>
      <c r="Q40" s="15">
        <f t="shared" si="2"/>
        <v>346.53300000000002</v>
      </c>
      <c r="R40" s="15">
        <f t="shared" si="3"/>
        <v>311.87970000000001</v>
      </c>
      <c r="S40" s="16">
        <f t="shared" si="4"/>
        <v>34.653300000000002</v>
      </c>
      <c r="T40" s="13"/>
      <c r="U40" s="19"/>
      <c r="V40" s="19"/>
      <c r="W40" s="19"/>
    </row>
    <row r="41" spans="1:23" s="20" customFormat="1" ht="23.25" customHeight="1" x14ac:dyDescent="0.45">
      <c r="A41" s="62">
        <v>17</v>
      </c>
      <c r="B41" s="6" t="s">
        <v>27</v>
      </c>
      <c r="C41" s="7" t="s">
        <v>40</v>
      </c>
      <c r="D41" s="8" t="s">
        <v>29</v>
      </c>
      <c r="E41" s="37" t="s">
        <v>133</v>
      </c>
      <c r="F41" s="10" t="s">
        <v>64</v>
      </c>
      <c r="G41" s="11" t="s">
        <v>50</v>
      </c>
      <c r="H41" s="10" t="s">
        <v>74</v>
      </c>
      <c r="I41" s="10"/>
      <c r="J41" s="12">
        <v>10</v>
      </c>
      <c r="K41" s="10" t="s">
        <v>103</v>
      </c>
      <c r="L41" s="10" t="s">
        <v>112</v>
      </c>
      <c r="M41" s="10" t="s">
        <v>112</v>
      </c>
      <c r="N41" s="14">
        <f t="shared" si="0"/>
        <v>703</v>
      </c>
      <c r="O41" s="12">
        <v>330</v>
      </c>
      <c r="P41" s="14">
        <f t="shared" si="1"/>
        <v>231990</v>
      </c>
      <c r="Q41" s="15">
        <f t="shared" si="2"/>
        <v>23.199000000000002</v>
      </c>
      <c r="R41" s="15">
        <f t="shared" si="3"/>
        <v>20.879100000000001</v>
      </c>
      <c r="S41" s="16">
        <f t="shared" si="4"/>
        <v>2.3199000000000005</v>
      </c>
      <c r="T41" s="13"/>
      <c r="U41" s="19"/>
      <c r="V41" s="19"/>
      <c r="W41" s="19"/>
    </row>
    <row r="42" spans="1:23" s="20" customFormat="1" ht="23.25" customHeight="1" x14ac:dyDescent="0.45">
      <c r="A42" s="66">
        <v>18</v>
      </c>
      <c r="B42" s="6" t="s">
        <v>20</v>
      </c>
      <c r="C42" s="7" t="s">
        <v>41</v>
      </c>
      <c r="D42" s="8" t="s">
        <v>29</v>
      </c>
      <c r="E42" s="17"/>
      <c r="F42" s="10" t="s">
        <v>65</v>
      </c>
      <c r="G42" s="11" t="s">
        <v>50</v>
      </c>
      <c r="H42" s="10" t="s">
        <v>89</v>
      </c>
      <c r="I42" s="10"/>
      <c r="J42" s="12">
        <v>10</v>
      </c>
      <c r="K42" s="10" t="s">
        <v>103</v>
      </c>
      <c r="L42" s="10" t="s">
        <v>107</v>
      </c>
      <c r="M42" s="10" t="s">
        <v>107</v>
      </c>
      <c r="N42" s="14">
        <f t="shared" si="0"/>
        <v>602</v>
      </c>
      <c r="O42" s="12">
        <v>330</v>
      </c>
      <c r="P42" s="14">
        <f t="shared" si="1"/>
        <v>198660</v>
      </c>
      <c r="Q42" s="15">
        <f t="shared" si="2"/>
        <v>19.866</v>
      </c>
      <c r="R42" s="15">
        <f t="shared" si="3"/>
        <v>17.8794</v>
      </c>
      <c r="S42" s="16">
        <f t="shared" si="4"/>
        <v>1.9865999999999993</v>
      </c>
      <c r="T42" s="13"/>
      <c r="U42" s="19"/>
      <c r="V42" s="19"/>
      <c r="W42" s="19"/>
    </row>
    <row r="43" spans="1:23" s="20" customFormat="1" ht="23.25" customHeight="1" x14ac:dyDescent="0.45">
      <c r="A43" s="68"/>
      <c r="B43" s="6"/>
      <c r="C43" s="7"/>
      <c r="D43" s="8"/>
      <c r="E43" s="17"/>
      <c r="F43" s="10" t="s">
        <v>65</v>
      </c>
      <c r="G43" s="11" t="s">
        <v>50</v>
      </c>
      <c r="H43" s="10" t="s">
        <v>90</v>
      </c>
      <c r="I43" s="10"/>
      <c r="J43" s="12">
        <v>10</v>
      </c>
      <c r="K43" s="10" t="s">
        <v>111</v>
      </c>
      <c r="L43" s="10" t="s">
        <v>103</v>
      </c>
      <c r="M43" s="10" t="s">
        <v>103</v>
      </c>
      <c r="N43" s="14">
        <f t="shared" ref="N43:N60" si="20">K43*400+L43*100+M43</f>
        <v>101</v>
      </c>
      <c r="O43" s="12">
        <v>330</v>
      </c>
      <c r="P43" s="14">
        <f t="shared" ref="P43:P60" si="21">N43*O43</f>
        <v>33330</v>
      </c>
      <c r="Q43" s="15">
        <f t="shared" ref="Q43:Q60" si="22">P43*0.01%</f>
        <v>3.3330000000000002</v>
      </c>
      <c r="R43" s="15">
        <f t="shared" si="3"/>
        <v>2.9997000000000003</v>
      </c>
      <c r="S43" s="16">
        <f t="shared" si="4"/>
        <v>0.33329999999999993</v>
      </c>
      <c r="T43" s="13"/>
      <c r="U43" s="19"/>
      <c r="V43" s="19"/>
      <c r="W43" s="19"/>
    </row>
    <row r="44" spans="1:23" s="20" customFormat="1" ht="23.25" customHeight="1" x14ac:dyDescent="0.45">
      <c r="A44" s="67"/>
      <c r="B44" s="6"/>
      <c r="C44" s="7"/>
      <c r="D44" s="8"/>
      <c r="E44" s="17"/>
      <c r="F44" s="10"/>
      <c r="G44" s="11"/>
      <c r="H44" s="10"/>
      <c r="I44" s="10"/>
      <c r="J44" s="12"/>
      <c r="K44" s="10"/>
      <c r="L44" s="10"/>
      <c r="M44" s="10"/>
      <c r="N44" s="14"/>
      <c r="O44" s="12"/>
      <c r="P44" s="14">
        <f>SUM(P42:P43)</f>
        <v>231990</v>
      </c>
      <c r="Q44" s="15">
        <f t="shared" si="22"/>
        <v>23.199000000000002</v>
      </c>
      <c r="R44" s="15">
        <f t="shared" si="3"/>
        <v>20.879100000000001</v>
      </c>
      <c r="S44" s="16">
        <f t="shared" si="4"/>
        <v>2.3199000000000005</v>
      </c>
      <c r="T44" s="13"/>
      <c r="U44" s="19"/>
      <c r="V44" s="19"/>
      <c r="W44" s="19"/>
    </row>
    <row r="45" spans="1:23" s="20" customFormat="1" ht="23.25" customHeight="1" x14ac:dyDescent="0.45">
      <c r="A45" s="62">
        <v>19</v>
      </c>
      <c r="B45" s="6" t="s">
        <v>20</v>
      </c>
      <c r="C45" s="7" t="s">
        <v>42</v>
      </c>
      <c r="D45" s="8" t="s">
        <v>29</v>
      </c>
      <c r="E45" s="37" t="s">
        <v>134</v>
      </c>
      <c r="F45" s="10" t="s">
        <v>135</v>
      </c>
      <c r="G45" s="11" t="s">
        <v>50</v>
      </c>
      <c r="H45" s="10" t="s">
        <v>66</v>
      </c>
      <c r="I45" s="10"/>
      <c r="J45" s="12">
        <v>10</v>
      </c>
      <c r="K45" s="10" t="s">
        <v>103</v>
      </c>
      <c r="L45" s="10" t="s">
        <v>107</v>
      </c>
      <c r="M45" s="10" t="s">
        <v>107</v>
      </c>
      <c r="N45" s="14">
        <f t="shared" si="20"/>
        <v>602</v>
      </c>
      <c r="O45" s="12">
        <v>330</v>
      </c>
      <c r="P45" s="14">
        <f t="shared" si="21"/>
        <v>198660</v>
      </c>
      <c r="Q45" s="15">
        <f t="shared" si="22"/>
        <v>19.866</v>
      </c>
      <c r="R45" s="15">
        <f t="shared" si="3"/>
        <v>17.8794</v>
      </c>
      <c r="S45" s="16">
        <f t="shared" si="4"/>
        <v>1.9865999999999993</v>
      </c>
      <c r="T45" s="13"/>
      <c r="U45" s="19"/>
      <c r="V45" s="19"/>
      <c r="W45" s="19"/>
    </row>
    <row r="46" spans="1:23" s="20" customFormat="1" ht="23.25" customHeight="1" thickBot="1" x14ac:dyDescent="0.5">
      <c r="A46" s="66">
        <v>20</v>
      </c>
      <c r="B46" s="51" t="s">
        <v>20</v>
      </c>
      <c r="C46" s="52" t="s">
        <v>43</v>
      </c>
      <c r="D46" s="53" t="s">
        <v>26</v>
      </c>
      <c r="E46" s="54" t="s">
        <v>136</v>
      </c>
      <c r="F46" s="55" t="s">
        <v>67</v>
      </c>
      <c r="G46" s="56" t="s">
        <v>50</v>
      </c>
      <c r="H46" s="55" t="s">
        <v>72</v>
      </c>
      <c r="I46" s="55" t="s">
        <v>103</v>
      </c>
      <c r="J46" s="57">
        <v>10</v>
      </c>
      <c r="K46" s="55" t="s">
        <v>95</v>
      </c>
      <c r="L46" s="55" t="s">
        <v>112</v>
      </c>
      <c r="M46" s="55" t="s">
        <v>81</v>
      </c>
      <c r="N46" s="59">
        <f t="shared" si="20"/>
        <v>9195</v>
      </c>
      <c r="O46" s="57">
        <v>330</v>
      </c>
      <c r="P46" s="59">
        <f t="shared" si="21"/>
        <v>3034350</v>
      </c>
      <c r="Q46" s="60">
        <f t="shared" si="22"/>
        <v>303.435</v>
      </c>
      <c r="R46" s="60">
        <f t="shared" si="3"/>
        <v>273.0915</v>
      </c>
      <c r="S46" s="61">
        <f t="shared" si="4"/>
        <v>30.343500000000006</v>
      </c>
      <c r="T46" s="58">
        <v>3</v>
      </c>
      <c r="U46" s="19"/>
      <c r="V46" s="19"/>
      <c r="W46" s="19"/>
    </row>
    <row r="47" spans="1:23" s="20" customFormat="1" ht="23.25" customHeight="1" x14ac:dyDescent="0.45">
      <c r="A47" s="68"/>
      <c r="B47" s="6"/>
      <c r="C47" s="7"/>
      <c r="D47" s="8"/>
      <c r="E47" s="17"/>
      <c r="F47" s="10"/>
      <c r="G47" s="11" t="s">
        <v>50</v>
      </c>
      <c r="H47" s="10" t="s">
        <v>72</v>
      </c>
      <c r="I47" s="10" t="s">
        <v>104</v>
      </c>
      <c r="J47" s="12">
        <v>10</v>
      </c>
      <c r="K47" s="10" t="s">
        <v>102</v>
      </c>
      <c r="L47" s="10" t="s">
        <v>107</v>
      </c>
      <c r="M47" s="10" t="s">
        <v>107</v>
      </c>
      <c r="N47" s="14">
        <f t="shared" si="20"/>
        <v>2202</v>
      </c>
      <c r="O47" s="12">
        <v>330</v>
      </c>
      <c r="P47" s="14">
        <f t="shared" si="21"/>
        <v>726660</v>
      </c>
      <c r="Q47" s="15">
        <f t="shared" si="22"/>
        <v>72.665999999999997</v>
      </c>
      <c r="R47" s="15">
        <f t="shared" si="3"/>
        <v>65.3994</v>
      </c>
      <c r="S47" s="16">
        <f t="shared" si="4"/>
        <v>7.2665999999999968</v>
      </c>
      <c r="T47" s="13" t="s">
        <v>181</v>
      </c>
      <c r="U47" s="19"/>
      <c r="V47" s="19"/>
      <c r="W47" s="19"/>
    </row>
    <row r="48" spans="1:23" s="20" customFormat="1" ht="23.25" customHeight="1" x14ac:dyDescent="0.45">
      <c r="A48" s="67"/>
      <c r="B48" s="6"/>
      <c r="C48" s="7"/>
      <c r="D48" s="8"/>
      <c r="E48" s="17"/>
      <c r="F48" s="10"/>
      <c r="G48" s="11"/>
      <c r="H48" s="10"/>
      <c r="I48" s="10"/>
      <c r="J48" s="12"/>
      <c r="K48" s="10"/>
      <c r="L48" s="10"/>
      <c r="M48" s="10"/>
      <c r="N48" s="14"/>
      <c r="O48" s="12"/>
      <c r="P48" s="14">
        <f>SUM(P46:P47)</f>
        <v>3761010</v>
      </c>
      <c r="Q48" s="15">
        <f t="shared" si="22"/>
        <v>376.101</v>
      </c>
      <c r="R48" s="15">
        <f t="shared" si="3"/>
        <v>338.49090000000001</v>
      </c>
      <c r="S48" s="16">
        <f t="shared" si="4"/>
        <v>37.610099999999989</v>
      </c>
      <c r="T48" s="13"/>
      <c r="U48" s="19"/>
      <c r="V48" s="19"/>
      <c r="W48" s="19"/>
    </row>
    <row r="49" spans="1:23" s="20" customFormat="1" ht="23.25" customHeight="1" x14ac:dyDescent="0.45">
      <c r="A49" s="72" t="s">
        <v>183</v>
      </c>
      <c r="B49" s="6" t="s">
        <v>27</v>
      </c>
      <c r="C49" s="7" t="s">
        <v>161</v>
      </c>
      <c r="D49" s="8" t="s">
        <v>24</v>
      </c>
      <c r="E49" s="39" t="s">
        <v>162</v>
      </c>
      <c r="F49" s="40" t="s">
        <v>106</v>
      </c>
      <c r="G49" s="11" t="s">
        <v>50</v>
      </c>
      <c r="H49" s="10" t="s">
        <v>163</v>
      </c>
      <c r="I49" s="10" t="s">
        <v>164</v>
      </c>
      <c r="J49" s="41">
        <v>8</v>
      </c>
      <c r="K49" s="10" t="s">
        <v>103</v>
      </c>
      <c r="L49" s="10" t="s">
        <v>107</v>
      </c>
      <c r="M49" s="10" t="s">
        <v>73</v>
      </c>
      <c r="N49" s="14">
        <f>K49*400+L49*100+M49</f>
        <v>636</v>
      </c>
      <c r="O49" s="12">
        <v>330</v>
      </c>
      <c r="P49" s="14">
        <f>N49*O49</f>
        <v>209880</v>
      </c>
      <c r="Q49" s="28">
        <f>P49*0.01%</f>
        <v>20.988</v>
      </c>
      <c r="R49" s="30">
        <f>Q49*90%</f>
        <v>18.889199999999999</v>
      </c>
      <c r="S49" s="31">
        <f>Q49-R49</f>
        <v>2.0988000000000007</v>
      </c>
      <c r="T49" s="13"/>
      <c r="U49" s="19"/>
      <c r="V49" s="19"/>
      <c r="W49" s="19"/>
    </row>
    <row r="50" spans="1:23" s="20" customFormat="1" ht="23.25" customHeight="1" x14ac:dyDescent="0.45">
      <c r="A50" s="73"/>
      <c r="B50" s="6"/>
      <c r="C50" s="7"/>
      <c r="D50" s="8"/>
      <c r="E50" s="17"/>
      <c r="F50" s="40"/>
      <c r="G50" s="11" t="s">
        <v>50</v>
      </c>
      <c r="H50" s="10" t="s">
        <v>165</v>
      </c>
      <c r="I50" s="10" t="s">
        <v>160</v>
      </c>
      <c r="J50" s="41">
        <v>8</v>
      </c>
      <c r="K50" s="10" t="s">
        <v>111</v>
      </c>
      <c r="L50" s="10" t="s">
        <v>112</v>
      </c>
      <c r="M50" s="10" t="s">
        <v>166</v>
      </c>
      <c r="N50" s="14">
        <f>K50*400+L50*100+M50</f>
        <v>353</v>
      </c>
      <c r="O50" s="12">
        <v>330</v>
      </c>
      <c r="P50" s="14">
        <f>N50*O50</f>
        <v>116490</v>
      </c>
      <c r="Q50" s="28">
        <f>P50*0.01%</f>
        <v>11.649000000000001</v>
      </c>
      <c r="R50" s="30">
        <f>Q50*90%</f>
        <v>10.484100000000002</v>
      </c>
      <c r="S50" s="31">
        <f>Q50-R50</f>
        <v>1.1648999999999994</v>
      </c>
      <c r="T50" s="13"/>
      <c r="U50" s="19"/>
      <c r="V50" s="19"/>
      <c r="W50" s="19"/>
    </row>
    <row r="51" spans="1:23" s="20" customFormat="1" ht="23.25" customHeight="1" x14ac:dyDescent="0.45">
      <c r="A51" s="73"/>
      <c r="B51" s="6"/>
      <c r="C51" s="7"/>
      <c r="D51" s="8"/>
      <c r="E51" s="17"/>
      <c r="F51" s="40"/>
      <c r="G51" s="11" t="s">
        <v>50</v>
      </c>
      <c r="H51" s="10" t="s">
        <v>163</v>
      </c>
      <c r="I51" s="10" t="s">
        <v>167</v>
      </c>
      <c r="J51" s="41">
        <v>8</v>
      </c>
      <c r="K51" s="10" t="s">
        <v>107</v>
      </c>
      <c r="L51" s="10" t="s">
        <v>112</v>
      </c>
      <c r="M51" s="10" t="s">
        <v>160</v>
      </c>
      <c r="N51" s="14">
        <f>K51*400+L51*100+M51</f>
        <v>1113</v>
      </c>
      <c r="O51" s="12">
        <v>330</v>
      </c>
      <c r="P51" s="14">
        <f>N51*O51</f>
        <v>367290</v>
      </c>
      <c r="Q51" s="28">
        <f>P51*0.01%</f>
        <v>36.728999999999999</v>
      </c>
      <c r="R51" s="30">
        <f>Q51*90%</f>
        <v>33.056100000000001</v>
      </c>
      <c r="S51" s="31">
        <f>Q51-R51</f>
        <v>3.6728999999999985</v>
      </c>
      <c r="T51" s="13"/>
      <c r="U51" s="19"/>
      <c r="V51" s="19"/>
      <c r="W51" s="19"/>
    </row>
    <row r="52" spans="1:23" s="20" customFormat="1" ht="23.25" customHeight="1" x14ac:dyDescent="0.45">
      <c r="A52" s="74"/>
      <c r="B52" s="6"/>
      <c r="C52" s="7"/>
      <c r="D52" s="8"/>
      <c r="E52" s="17"/>
      <c r="F52" s="40"/>
      <c r="G52" s="11"/>
      <c r="H52" s="10"/>
      <c r="I52" s="10"/>
      <c r="J52" s="41"/>
      <c r="K52" s="10"/>
      <c r="L52" s="10"/>
      <c r="M52" s="10"/>
      <c r="N52" s="14"/>
      <c r="O52" s="12"/>
      <c r="P52" s="14">
        <f>SUM(P49:P51)</f>
        <v>693660</v>
      </c>
      <c r="Q52" s="28">
        <f>P52*0.01%</f>
        <v>69.366</v>
      </c>
      <c r="R52" s="30">
        <f>Q52*90%</f>
        <v>62.429400000000001</v>
      </c>
      <c r="S52" s="31">
        <f>Q52-R52</f>
        <v>6.9365999999999985</v>
      </c>
      <c r="T52" s="13"/>
      <c r="U52" s="19"/>
      <c r="V52" s="19"/>
      <c r="W52" s="19"/>
    </row>
    <row r="53" spans="1:23" s="20" customFormat="1" ht="23.25" customHeight="1" x14ac:dyDescent="0.45">
      <c r="A53" s="62">
        <v>22</v>
      </c>
      <c r="B53" s="6" t="s">
        <v>30</v>
      </c>
      <c r="C53" s="7" t="s">
        <v>44</v>
      </c>
      <c r="D53" s="8" t="s">
        <v>45</v>
      </c>
      <c r="E53" s="17"/>
      <c r="F53" s="10" t="s">
        <v>19</v>
      </c>
      <c r="G53" s="11" t="s">
        <v>50</v>
      </c>
      <c r="H53" s="10" t="s">
        <v>91</v>
      </c>
      <c r="I53" s="10"/>
      <c r="J53" s="12">
        <v>10</v>
      </c>
      <c r="K53" s="10" t="s">
        <v>111</v>
      </c>
      <c r="L53" s="10" t="s">
        <v>107</v>
      </c>
      <c r="M53" s="10" t="s">
        <v>107</v>
      </c>
      <c r="N53" s="14">
        <f t="shared" si="20"/>
        <v>202</v>
      </c>
      <c r="O53" s="12">
        <v>330</v>
      </c>
      <c r="P53" s="14">
        <f t="shared" si="21"/>
        <v>66660</v>
      </c>
      <c r="Q53" s="15">
        <f t="shared" si="22"/>
        <v>6.6660000000000004</v>
      </c>
      <c r="R53" s="15">
        <f t="shared" si="3"/>
        <v>5.9994000000000005</v>
      </c>
      <c r="S53" s="16">
        <f t="shared" si="4"/>
        <v>0.66659999999999986</v>
      </c>
      <c r="T53" s="13"/>
      <c r="U53" s="19"/>
      <c r="V53" s="19"/>
      <c r="W53" s="19"/>
    </row>
    <row r="54" spans="1:23" s="20" customFormat="1" ht="23.25" customHeight="1" thickBot="1" x14ac:dyDescent="0.5">
      <c r="A54" s="62">
        <v>23</v>
      </c>
      <c r="B54" s="6" t="s">
        <v>27</v>
      </c>
      <c r="C54" s="7" t="s">
        <v>46</v>
      </c>
      <c r="D54" s="8" t="s">
        <v>29</v>
      </c>
      <c r="E54" s="9" t="s">
        <v>137</v>
      </c>
      <c r="F54" s="10" t="s">
        <v>68</v>
      </c>
      <c r="G54" s="11" t="s">
        <v>50</v>
      </c>
      <c r="H54" s="10" t="s">
        <v>92</v>
      </c>
      <c r="I54" s="10" t="s">
        <v>65</v>
      </c>
      <c r="J54" s="12">
        <v>10</v>
      </c>
      <c r="K54" s="10" t="s">
        <v>114</v>
      </c>
      <c r="L54" s="10" t="s">
        <v>112</v>
      </c>
      <c r="M54" s="10" t="s">
        <v>112</v>
      </c>
      <c r="N54" s="14">
        <f t="shared" si="20"/>
        <v>5103</v>
      </c>
      <c r="O54" s="12">
        <v>330</v>
      </c>
      <c r="P54" s="14">
        <f t="shared" si="21"/>
        <v>1683990</v>
      </c>
      <c r="Q54" s="15">
        <f t="shared" si="22"/>
        <v>168.399</v>
      </c>
      <c r="R54" s="15">
        <f t="shared" si="3"/>
        <v>151.5591</v>
      </c>
      <c r="S54" s="16">
        <f t="shared" si="4"/>
        <v>16.8399</v>
      </c>
      <c r="T54" s="13"/>
      <c r="U54" s="19"/>
      <c r="V54" s="19"/>
      <c r="W54" s="19"/>
    </row>
    <row r="55" spans="1:23" s="20" customFormat="1" ht="23.25" customHeight="1" thickBot="1" x14ac:dyDescent="0.5">
      <c r="A55" s="66">
        <v>24</v>
      </c>
      <c r="B55" s="6" t="s">
        <v>27</v>
      </c>
      <c r="C55" s="7" t="s">
        <v>47</v>
      </c>
      <c r="D55" s="8" t="s">
        <v>24</v>
      </c>
      <c r="E55" s="9" t="s">
        <v>138</v>
      </c>
      <c r="F55" s="10" t="s">
        <v>69</v>
      </c>
      <c r="G55" s="11" t="s">
        <v>50</v>
      </c>
      <c r="H55" s="10" t="s">
        <v>72</v>
      </c>
      <c r="I55" s="10" t="s">
        <v>105</v>
      </c>
      <c r="J55" s="12">
        <v>10</v>
      </c>
      <c r="K55" s="10" t="s">
        <v>117</v>
      </c>
      <c r="L55" s="10" t="s">
        <v>103</v>
      </c>
      <c r="M55" s="10" t="s">
        <v>103</v>
      </c>
      <c r="N55" s="14">
        <f t="shared" si="20"/>
        <v>6101</v>
      </c>
      <c r="O55" s="12">
        <v>330</v>
      </c>
      <c r="P55" s="14">
        <f t="shared" si="21"/>
        <v>2013330</v>
      </c>
      <c r="Q55" s="15">
        <f t="shared" si="22"/>
        <v>201.333</v>
      </c>
      <c r="R55" s="15">
        <f t="shared" si="3"/>
        <v>181.19970000000001</v>
      </c>
      <c r="S55" s="16">
        <f t="shared" si="4"/>
        <v>20.133299999999991</v>
      </c>
      <c r="T55" s="13"/>
      <c r="U55" s="19"/>
      <c r="V55" s="19"/>
      <c r="W55" s="19"/>
    </row>
    <row r="56" spans="1:23" s="20" customFormat="1" ht="23.25" customHeight="1" x14ac:dyDescent="0.45">
      <c r="A56" s="68"/>
      <c r="B56" s="6"/>
      <c r="C56" s="7"/>
      <c r="D56" s="8"/>
      <c r="E56" s="17"/>
      <c r="F56" s="10"/>
      <c r="G56" s="11" t="s">
        <v>50</v>
      </c>
      <c r="H56" s="10" t="s">
        <v>72</v>
      </c>
      <c r="I56" s="10" t="s">
        <v>106</v>
      </c>
      <c r="J56" s="12">
        <v>10</v>
      </c>
      <c r="K56" s="10" t="s">
        <v>107</v>
      </c>
      <c r="L56" s="10" t="s">
        <v>112</v>
      </c>
      <c r="M56" s="10" t="s">
        <v>112</v>
      </c>
      <c r="N56" s="14">
        <f t="shared" si="20"/>
        <v>1103</v>
      </c>
      <c r="O56" s="12">
        <v>330</v>
      </c>
      <c r="P56" s="14">
        <f t="shared" si="21"/>
        <v>363990</v>
      </c>
      <c r="Q56" s="15">
        <f t="shared" si="22"/>
        <v>36.399000000000001</v>
      </c>
      <c r="R56" s="15">
        <f t="shared" si="3"/>
        <v>32.759100000000004</v>
      </c>
      <c r="S56" s="16">
        <f t="shared" si="4"/>
        <v>3.6398999999999972</v>
      </c>
      <c r="T56" s="13"/>
      <c r="U56" s="19"/>
      <c r="V56" s="19"/>
      <c r="W56" s="19"/>
    </row>
    <row r="57" spans="1:23" s="20" customFormat="1" ht="23.25" customHeight="1" x14ac:dyDescent="0.45">
      <c r="A57" s="67"/>
      <c r="B57" s="6"/>
      <c r="C57" s="7"/>
      <c r="D57" s="8"/>
      <c r="E57" s="17"/>
      <c r="F57" s="10"/>
      <c r="G57" s="11"/>
      <c r="H57" s="10"/>
      <c r="I57" s="10"/>
      <c r="J57" s="12"/>
      <c r="K57" s="10"/>
      <c r="L57" s="10"/>
      <c r="M57" s="10"/>
      <c r="N57" s="14"/>
      <c r="O57" s="12"/>
      <c r="P57" s="14">
        <f>SUM(P55:P56)</f>
        <v>2377320</v>
      </c>
      <c r="Q57" s="15">
        <f t="shared" si="22"/>
        <v>237.732</v>
      </c>
      <c r="R57" s="15">
        <f t="shared" si="3"/>
        <v>213.9588</v>
      </c>
      <c r="S57" s="16">
        <f t="shared" si="4"/>
        <v>23.773200000000003</v>
      </c>
      <c r="T57" s="13"/>
      <c r="U57" s="19"/>
      <c r="V57" s="19"/>
      <c r="W57" s="19"/>
    </row>
    <row r="58" spans="1:23" s="20" customFormat="1" ht="23.25" customHeight="1" x14ac:dyDescent="0.45">
      <c r="A58" s="62">
        <v>25</v>
      </c>
      <c r="B58" s="6" t="s">
        <v>27</v>
      </c>
      <c r="C58" s="7" t="s">
        <v>48</v>
      </c>
      <c r="D58" s="8" t="s">
        <v>29</v>
      </c>
      <c r="E58" s="17"/>
      <c r="F58" s="10" t="s">
        <v>70</v>
      </c>
      <c r="G58" s="11" t="s">
        <v>50</v>
      </c>
      <c r="H58" s="10" t="s">
        <v>93</v>
      </c>
      <c r="I58" s="10"/>
      <c r="J58" s="12">
        <v>10</v>
      </c>
      <c r="K58" s="10" t="s">
        <v>103</v>
      </c>
      <c r="L58" s="10" t="s">
        <v>112</v>
      </c>
      <c r="M58" s="10" t="s">
        <v>112</v>
      </c>
      <c r="N58" s="14">
        <f t="shared" si="20"/>
        <v>703</v>
      </c>
      <c r="O58" s="12">
        <v>330</v>
      </c>
      <c r="P58" s="14">
        <f t="shared" si="21"/>
        <v>231990</v>
      </c>
      <c r="Q58" s="15">
        <f t="shared" si="22"/>
        <v>23.199000000000002</v>
      </c>
      <c r="R58" s="15">
        <f t="shared" si="3"/>
        <v>20.879100000000001</v>
      </c>
      <c r="S58" s="16">
        <f t="shared" si="4"/>
        <v>2.3199000000000005</v>
      </c>
      <c r="T58" s="13"/>
      <c r="U58" s="19"/>
      <c r="V58" s="19"/>
      <c r="W58" s="19"/>
    </row>
    <row r="59" spans="1:23" s="20" customFormat="1" ht="23.25" customHeight="1" thickBot="1" x14ac:dyDescent="0.5">
      <c r="A59" s="66">
        <v>26</v>
      </c>
      <c r="B59" s="6" t="s">
        <v>20</v>
      </c>
      <c r="C59" s="7" t="s">
        <v>49</v>
      </c>
      <c r="D59" s="8" t="s">
        <v>24</v>
      </c>
      <c r="E59" s="9" t="s">
        <v>139</v>
      </c>
      <c r="F59" s="10" t="s">
        <v>71</v>
      </c>
      <c r="G59" s="11" t="s">
        <v>50</v>
      </c>
      <c r="H59" s="10" t="s">
        <v>94</v>
      </c>
      <c r="I59" s="10" t="s">
        <v>107</v>
      </c>
      <c r="J59" s="12">
        <v>10</v>
      </c>
      <c r="K59" s="10" t="s">
        <v>64</v>
      </c>
      <c r="L59" s="10" t="s">
        <v>111</v>
      </c>
      <c r="M59" s="10" t="s">
        <v>111</v>
      </c>
      <c r="N59" s="14">
        <f t="shared" si="20"/>
        <v>3200</v>
      </c>
      <c r="O59" s="12">
        <v>330</v>
      </c>
      <c r="P59" s="14">
        <f t="shared" si="21"/>
        <v>1056000</v>
      </c>
      <c r="Q59" s="15">
        <f t="shared" si="22"/>
        <v>105.60000000000001</v>
      </c>
      <c r="R59" s="15">
        <f t="shared" si="3"/>
        <v>95.04</v>
      </c>
      <c r="S59" s="16">
        <f t="shared" si="4"/>
        <v>10.560000000000002</v>
      </c>
      <c r="T59" s="13"/>
      <c r="U59" s="19"/>
      <c r="V59" s="19"/>
      <c r="W59" s="19"/>
    </row>
    <row r="60" spans="1:23" s="20" customFormat="1" ht="23.25" customHeight="1" x14ac:dyDescent="0.45">
      <c r="A60" s="67"/>
      <c r="B60" s="42"/>
      <c r="C60" s="43"/>
      <c r="D60" s="44"/>
      <c r="E60" s="17"/>
      <c r="F60" s="11"/>
      <c r="G60" s="11" t="s">
        <v>50</v>
      </c>
      <c r="H60" s="11"/>
      <c r="I60" s="11"/>
      <c r="J60" s="12">
        <v>10</v>
      </c>
      <c r="K60" s="12"/>
      <c r="L60" s="12"/>
      <c r="M60" s="12"/>
      <c r="N60" s="14">
        <f t="shared" si="20"/>
        <v>0</v>
      </c>
      <c r="O60" s="12">
        <v>330</v>
      </c>
      <c r="P60" s="14">
        <f t="shared" si="21"/>
        <v>0</v>
      </c>
      <c r="Q60" s="15">
        <f t="shared" si="22"/>
        <v>0</v>
      </c>
      <c r="R60" s="15">
        <f t="shared" si="3"/>
        <v>0</v>
      </c>
      <c r="S60" s="15">
        <f t="shared" si="4"/>
        <v>0</v>
      </c>
      <c r="T60" s="13"/>
      <c r="U60" s="19"/>
      <c r="V60" s="19"/>
      <c r="W60" s="19"/>
    </row>
    <row r="61" spans="1:23" s="20" customFormat="1" ht="23.25" customHeight="1" x14ac:dyDescent="0.45">
      <c r="A61" s="62">
        <v>27</v>
      </c>
      <c r="B61" s="6" t="s">
        <v>27</v>
      </c>
      <c r="C61" s="7" t="s">
        <v>140</v>
      </c>
      <c r="D61" s="8" t="s">
        <v>29</v>
      </c>
      <c r="E61" s="17">
        <v>3470300130211</v>
      </c>
      <c r="F61" s="10" t="s">
        <v>141</v>
      </c>
      <c r="G61" s="11" t="s">
        <v>50</v>
      </c>
      <c r="H61" s="10" t="s">
        <v>142</v>
      </c>
      <c r="I61" s="10"/>
      <c r="J61" s="12">
        <v>29</v>
      </c>
      <c r="K61" s="10" t="s">
        <v>114</v>
      </c>
      <c r="L61" s="10" t="s">
        <v>103</v>
      </c>
      <c r="M61" s="10" t="s">
        <v>143</v>
      </c>
      <c r="N61" s="14">
        <f t="shared" ref="N61:N62" si="23">K61*400+L61*100+M61</f>
        <v>4996</v>
      </c>
      <c r="O61" s="12">
        <v>330</v>
      </c>
      <c r="P61" s="14">
        <f t="shared" ref="P61:P62" si="24">N61*O61</f>
        <v>1648680</v>
      </c>
      <c r="Q61" s="15">
        <f t="shared" ref="Q61:Q62" si="25">P61*0.01%</f>
        <v>164.86799999999999</v>
      </c>
      <c r="R61" s="15">
        <f t="shared" ref="R61:R62" si="26">Q61*90%</f>
        <v>148.38120000000001</v>
      </c>
      <c r="S61" s="16">
        <v>17</v>
      </c>
      <c r="T61" s="13"/>
      <c r="U61" s="19"/>
      <c r="V61" s="19"/>
      <c r="W61" s="19"/>
    </row>
    <row r="62" spans="1:23" s="20" customFormat="1" ht="23.25" customHeight="1" x14ac:dyDescent="0.45">
      <c r="A62" s="63">
        <v>28</v>
      </c>
      <c r="B62" s="6" t="s">
        <v>20</v>
      </c>
      <c r="C62" s="7" t="s">
        <v>168</v>
      </c>
      <c r="D62" s="8" t="s">
        <v>26</v>
      </c>
      <c r="E62" s="17">
        <v>3470300130067</v>
      </c>
      <c r="F62" s="10" t="s">
        <v>169</v>
      </c>
      <c r="G62" s="11"/>
      <c r="H62" s="10"/>
      <c r="I62" s="10"/>
      <c r="J62" s="12"/>
      <c r="K62" s="10" t="s">
        <v>99</v>
      </c>
      <c r="L62" s="10" t="s">
        <v>107</v>
      </c>
      <c r="M62" s="10" t="s">
        <v>170</v>
      </c>
      <c r="N62" s="14">
        <f t="shared" si="23"/>
        <v>3057</v>
      </c>
      <c r="O62" s="12">
        <v>330</v>
      </c>
      <c r="P62" s="14">
        <f t="shared" si="24"/>
        <v>1008810</v>
      </c>
      <c r="Q62" s="15">
        <f t="shared" si="25"/>
        <v>100.881</v>
      </c>
      <c r="R62" s="15">
        <f t="shared" si="26"/>
        <v>90.792900000000003</v>
      </c>
      <c r="S62" s="16">
        <f t="shared" ref="S62" si="27">Q62-R62</f>
        <v>10.088099999999997</v>
      </c>
      <c r="T62" s="13"/>
      <c r="U62" s="19"/>
      <c r="V62" s="19"/>
      <c r="W62" s="19"/>
    </row>
    <row r="63" spans="1:23" s="20" customFormat="1" ht="23.25" customHeight="1" x14ac:dyDescent="0.45">
      <c r="A63" s="62"/>
      <c r="B63" s="6"/>
      <c r="C63" s="7"/>
      <c r="D63" s="8"/>
      <c r="E63" s="17"/>
      <c r="F63" s="10"/>
      <c r="G63" s="11"/>
      <c r="H63" s="10"/>
      <c r="I63" s="10"/>
      <c r="J63" s="12"/>
      <c r="K63" s="10"/>
      <c r="L63" s="10"/>
      <c r="M63" s="10"/>
      <c r="N63" s="14"/>
      <c r="O63" s="12"/>
      <c r="P63" s="14"/>
      <c r="Q63" s="15"/>
      <c r="R63" s="15"/>
      <c r="S63" s="16"/>
      <c r="T63" s="13"/>
      <c r="U63" s="19"/>
      <c r="V63" s="19"/>
      <c r="W63" s="19"/>
    </row>
    <row r="64" spans="1:23" s="20" customFormat="1" ht="23.25" customHeight="1" x14ac:dyDescent="0.45">
      <c r="A64" s="62"/>
      <c r="B64" s="6"/>
      <c r="C64" s="7"/>
      <c r="D64" s="8"/>
      <c r="E64" s="17"/>
      <c r="F64" s="10"/>
      <c r="G64" s="11"/>
      <c r="H64" s="10"/>
      <c r="I64" s="10"/>
      <c r="J64" s="12"/>
      <c r="K64" s="10"/>
      <c r="L64" s="10"/>
      <c r="M64" s="10"/>
      <c r="N64" s="14"/>
      <c r="O64" s="12"/>
      <c r="P64" s="14"/>
      <c r="Q64" s="15"/>
      <c r="R64" s="15"/>
      <c r="S64" s="16"/>
      <c r="T64" s="13"/>
      <c r="U64" s="19"/>
      <c r="V64" s="19"/>
      <c r="W64" s="19"/>
    </row>
    <row r="65" spans="1:23" s="20" customFormat="1" ht="23.25" customHeight="1" x14ac:dyDescent="0.45">
      <c r="A65" s="62"/>
      <c r="B65" s="6"/>
      <c r="C65" s="7"/>
      <c r="D65" s="8"/>
      <c r="E65" s="17"/>
      <c r="F65" s="10"/>
      <c r="G65" s="11"/>
      <c r="H65" s="10"/>
      <c r="I65" s="10"/>
      <c r="J65" s="12"/>
      <c r="K65" s="10"/>
      <c r="L65" s="10"/>
      <c r="M65" s="10"/>
      <c r="N65" s="14"/>
      <c r="O65" s="12"/>
      <c r="P65" s="14"/>
      <c r="Q65" s="15"/>
      <c r="R65" s="15"/>
      <c r="S65" s="16"/>
      <c r="T65" s="13"/>
      <c r="U65" s="19"/>
      <c r="V65" s="19"/>
      <c r="W65" s="19"/>
    </row>
    <row r="66" spans="1:23" s="20" customFormat="1" ht="23.25" customHeight="1" x14ac:dyDescent="0.45">
      <c r="A66" s="62"/>
      <c r="B66" s="6"/>
      <c r="C66" s="7"/>
      <c r="D66" s="8"/>
      <c r="E66" s="17"/>
      <c r="F66" s="10"/>
      <c r="G66" s="11"/>
      <c r="H66" s="10"/>
      <c r="I66" s="10"/>
      <c r="J66" s="12"/>
      <c r="K66" s="10"/>
      <c r="L66" s="10"/>
      <c r="M66" s="10"/>
      <c r="N66" s="14"/>
      <c r="O66" s="12"/>
      <c r="P66" s="14"/>
      <c r="Q66" s="15"/>
      <c r="R66" s="15"/>
      <c r="S66" s="16"/>
      <c r="T66" s="13"/>
      <c r="U66" s="19"/>
      <c r="V66" s="19"/>
      <c r="W66" s="19"/>
    </row>
    <row r="67" spans="1:23" s="20" customFormat="1" ht="23.25" customHeight="1" x14ac:dyDescent="0.45">
      <c r="A67" s="62"/>
      <c r="B67" s="6"/>
      <c r="C67" s="7"/>
      <c r="D67" s="8"/>
      <c r="E67" s="17"/>
      <c r="F67" s="10"/>
      <c r="G67" s="11"/>
      <c r="H67" s="10"/>
      <c r="I67" s="10"/>
      <c r="J67" s="12"/>
      <c r="K67" s="10"/>
      <c r="L67" s="10"/>
      <c r="M67" s="10"/>
      <c r="N67" s="14"/>
      <c r="O67" s="12"/>
      <c r="P67" s="14"/>
      <c r="Q67" s="15"/>
      <c r="R67" s="15"/>
      <c r="S67" s="16"/>
      <c r="T67" s="13"/>
      <c r="U67" s="19"/>
      <c r="V67" s="19"/>
      <c r="W67" s="19"/>
    </row>
    <row r="68" spans="1:23" s="20" customFormat="1" ht="23.25" customHeight="1" x14ac:dyDescent="0.45">
      <c r="A68" s="62"/>
      <c r="B68" s="6"/>
      <c r="C68" s="7"/>
      <c r="D68" s="8"/>
      <c r="E68" s="17"/>
      <c r="F68" s="10"/>
      <c r="G68" s="11"/>
      <c r="H68" s="10"/>
      <c r="I68" s="10"/>
      <c r="J68" s="12"/>
      <c r="K68" s="10"/>
      <c r="L68" s="10"/>
      <c r="M68" s="10"/>
      <c r="N68" s="14"/>
      <c r="O68" s="12"/>
      <c r="P68" s="14"/>
      <c r="Q68" s="15"/>
      <c r="R68" s="15"/>
      <c r="S68" s="16"/>
      <c r="T68" s="13"/>
      <c r="U68" s="19"/>
      <c r="V68" s="19"/>
      <c r="W68" s="19"/>
    </row>
    <row r="69" spans="1:23" s="45" customFormat="1" ht="23.25" customHeight="1" x14ac:dyDescent="0.25">
      <c r="A69" s="64"/>
      <c r="G69" s="46"/>
      <c r="J69" s="46"/>
      <c r="N69" s="47"/>
      <c r="Q69" s="48"/>
      <c r="R69" s="48"/>
      <c r="S69" s="48"/>
    </row>
    <row r="70" spans="1:23" s="45" customFormat="1" ht="23.25" customHeight="1" x14ac:dyDescent="0.25">
      <c r="A70" s="64"/>
      <c r="G70" s="46"/>
      <c r="J70" s="46"/>
      <c r="N70" s="47"/>
      <c r="Q70" s="48"/>
      <c r="R70" s="48"/>
      <c r="S70" s="48"/>
    </row>
    <row r="71" spans="1:23" s="45" customFormat="1" ht="23.25" customHeight="1" x14ac:dyDescent="0.25">
      <c r="A71" s="64"/>
      <c r="G71" s="46"/>
      <c r="J71" s="46"/>
      <c r="N71" s="47"/>
      <c r="Q71" s="48"/>
      <c r="R71" s="48"/>
      <c r="S71" s="48"/>
    </row>
    <row r="72" spans="1:23" s="45" customFormat="1" ht="23.25" customHeight="1" x14ac:dyDescent="0.25">
      <c r="A72" s="64"/>
      <c r="G72" s="46"/>
      <c r="J72" s="46"/>
      <c r="N72" s="47"/>
      <c r="Q72" s="48"/>
      <c r="R72" s="48"/>
      <c r="S72" s="48"/>
    </row>
    <row r="73" spans="1:23" s="45" customFormat="1" ht="23.25" customHeight="1" x14ac:dyDescent="0.25">
      <c r="A73" s="64"/>
      <c r="G73" s="46"/>
      <c r="J73" s="46"/>
      <c r="N73" s="47"/>
      <c r="Q73" s="48"/>
      <c r="R73" s="48"/>
      <c r="S73" s="48"/>
    </row>
    <row r="74" spans="1:23" s="45" customFormat="1" ht="23.25" customHeight="1" x14ac:dyDescent="0.25">
      <c r="A74" s="64"/>
      <c r="G74" s="46"/>
      <c r="J74" s="46"/>
      <c r="N74" s="47"/>
      <c r="Q74" s="48"/>
      <c r="R74" s="48"/>
      <c r="S74" s="48"/>
    </row>
    <row r="75" spans="1:23" s="45" customFormat="1" ht="23.25" customHeight="1" x14ac:dyDescent="0.25">
      <c r="A75" s="64"/>
      <c r="G75" s="46"/>
      <c r="J75" s="46"/>
      <c r="N75" s="47"/>
      <c r="Q75" s="48"/>
      <c r="R75" s="48"/>
      <c r="S75" s="48"/>
    </row>
    <row r="76" spans="1:23" s="45" customFormat="1" ht="23.25" customHeight="1" x14ac:dyDescent="0.25">
      <c r="A76" s="64"/>
      <c r="G76" s="46"/>
      <c r="J76" s="46"/>
      <c r="N76" s="47"/>
      <c r="Q76" s="48"/>
      <c r="R76" s="48"/>
      <c r="S76" s="48"/>
    </row>
    <row r="77" spans="1:23" s="45" customFormat="1" ht="23.25" customHeight="1" x14ac:dyDescent="0.25">
      <c r="A77" s="64"/>
      <c r="G77" s="46"/>
      <c r="J77" s="46"/>
      <c r="N77" s="47"/>
      <c r="Q77" s="48"/>
      <c r="R77" s="48"/>
      <c r="S77" s="48"/>
    </row>
    <row r="78" spans="1:23" s="45" customFormat="1" ht="23.25" customHeight="1" x14ac:dyDescent="0.25">
      <c r="A78" s="64"/>
      <c r="G78" s="46"/>
      <c r="J78" s="46"/>
      <c r="N78" s="47"/>
      <c r="Q78" s="48"/>
      <c r="R78" s="48"/>
      <c r="S78" s="48"/>
    </row>
    <row r="79" spans="1:23" s="45" customFormat="1" ht="23.25" customHeight="1" x14ac:dyDescent="0.25">
      <c r="A79" s="64"/>
      <c r="G79" s="46"/>
      <c r="J79" s="46"/>
      <c r="N79" s="47"/>
      <c r="Q79" s="48"/>
      <c r="R79" s="48"/>
      <c r="S79" s="48"/>
    </row>
    <row r="80" spans="1:23" s="45" customFormat="1" ht="23.25" customHeight="1" x14ac:dyDescent="0.25">
      <c r="A80" s="64"/>
      <c r="G80" s="46"/>
      <c r="J80" s="46"/>
      <c r="N80" s="47"/>
      <c r="Q80" s="48"/>
      <c r="R80" s="48"/>
      <c r="S80" s="48"/>
    </row>
    <row r="81" spans="1:19" s="45" customFormat="1" ht="23.25" customHeight="1" x14ac:dyDescent="0.25">
      <c r="A81" s="64"/>
      <c r="G81" s="46"/>
      <c r="J81" s="46"/>
      <c r="N81" s="47"/>
      <c r="Q81" s="48"/>
      <c r="R81" s="48"/>
      <c r="S81" s="48"/>
    </row>
    <row r="82" spans="1:19" s="45" customFormat="1" ht="23.25" customHeight="1" x14ac:dyDescent="0.25">
      <c r="A82" s="64"/>
      <c r="G82" s="46"/>
      <c r="J82" s="46"/>
      <c r="N82" s="47"/>
      <c r="Q82" s="48"/>
      <c r="R82" s="48"/>
      <c r="S82" s="48"/>
    </row>
    <row r="83" spans="1:19" s="45" customFormat="1" ht="23.25" customHeight="1" x14ac:dyDescent="0.25">
      <c r="A83" s="64"/>
      <c r="G83" s="46"/>
      <c r="J83" s="46"/>
      <c r="N83" s="47"/>
      <c r="Q83" s="48"/>
      <c r="R83" s="48"/>
      <c r="S83" s="48"/>
    </row>
    <row r="84" spans="1:19" s="45" customFormat="1" ht="23.25" customHeight="1" x14ac:dyDescent="0.25">
      <c r="A84" s="64"/>
      <c r="G84" s="46"/>
      <c r="J84" s="46"/>
      <c r="N84" s="47"/>
      <c r="Q84" s="48"/>
      <c r="R84" s="48"/>
      <c r="S84" s="48"/>
    </row>
    <row r="85" spans="1:19" s="45" customFormat="1" ht="23.25" customHeight="1" x14ac:dyDescent="0.25">
      <c r="A85" s="64"/>
      <c r="G85" s="46"/>
      <c r="J85" s="46"/>
      <c r="N85" s="47"/>
      <c r="Q85" s="48"/>
      <c r="R85" s="48"/>
      <c r="S85" s="48"/>
    </row>
    <row r="86" spans="1:19" s="45" customFormat="1" ht="23.25" customHeight="1" x14ac:dyDescent="0.25">
      <c r="A86" s="64"/>
      <c r="G86" s="46"/>
      <c r="J86" s="46"/>
      <c r="N86" s="47"/>
      <c r="Q86" s="48"/>
      <c r="R86" s="48"/>
      <c r="S86" s="48"/>
    </row>
    <row r="87" spans="1:19" s="45" customFormat="1" ht="23.25" customHeight="1" x14ac:dyDescent="0.25">
      <c r="A87" s="64"/>
      <c r="G87" s="46"/>
      <c r="J87" s="46"/>
      <c r="N87" s="47"/>
      <c r="Q87" s="48"/>
      <c r="R87" s="48"/>
      <c r="S87" s="48"/>
    </row>
    <row r="88" spans="1:19" s="45" customFormat="1" ht="23.25" customHeight="1" x14ac:dyDescent="0.25">
      <c r="A88" s="64"/>
      <c r="G88" s="46"/>
      <c r="J88" s="46"/>
      <c r="N88" s="47"/>
      <c r="Q88" s="48"/>
      <c r="R88" s="48"/>
      <c r="S88" s="48"/>
    </row>
    <row r="89" spans="1:19" s="45" customFormat="1" ht="23.25" customHeight="1" x14ac:dyDescent="0.25">
      <c r="A89" s="64"/>
      <c r="G89" s="46"/>
      <c r="J89" s="46"/>
      <c r="N89" s="47"/>
      <c r="Q89" s="48"/>
      <c r="R89" s="48"/>
      <c r="S89" s="48"/>
    </row>
    <row r="90" spans="1:19" s="45" customFormat="1" ht="23.25" customHeight="1" x14ac:dyDescent="0.25">
      <c r="A90" s="64"/>
      <c r="G90" s="46"/>
      <c r="J90" s="46"/>
      <c r="N90" s="47"/>
      <c r="Q90" s="48"/>
      <c r="R90" s="48"/>
      <c r="S90" s="48"/>
    </row>
    <row r="91" spans="1:19" s="45" customFormat="1" ht="23.25" customHeight="1" x14ac:dyDescent="0.25">
      <c r="A91" s="64"/>
      <c r="G91" s="46"/>
      <c r="J91" s="46"/>
      <c r="N91" s="47"/>
      <c r="Q91" s="48"/>
      <c r="R91" s="48"/>
      <c r="S91" s="48"/>
    </row>
    <row r="92" spans="1:19" s="45" customFormat="1" ht="23.25" customHeight="1" x14ac:dyDescent="0.25">
      <c r="A92" s="64"/>
      <c r="G92" s="46"/>
      <c r="J92" s="46"/>
      <c r="N92" s="47"/>
      <c r="Q92" s="48"/>
      <c r="R92" s="48"/>
      <c r="S92" s="48"/>
    </row>
    <row r="93" spans="1:19" s="45" customFormat="1" ht="23.25" customHeight="1" x14ac:dyDescent="0.25">
      <c r="A93" s="64"/>
      <c r="G93" s="46"/>
      <c r="J93" s="46"/>
      <c r="N93" s="47"/>
      <c r="Q93" s="48"/>
      <c r="R93" s="48"/>
      <c r="S93" s="48"/>
    </row>
    <row r="94" spans="1:19" s="45" customFormat="1" ht="23.25" customHeight="1" x14ac:dyDescent="0.25">
      <c r="A94" s="64"/>
      <c r="G94" s="46"/>
      <c r="J94" s="46"/>
      <c r="N94" s="47"/>
      <c r="Q94" s="48"/>
      <c r="R94" s="48"/>
      <c r="S94" s="48"/>
    </row>
    <row r="95" spans="1:19" s="45" customFormat="1" ht="23.25" customHeight="1" x14ac:dyDescent="0.25">
      <c r="A95" s="64"/>
      <c r="G95" s="46"/>
      <c r="J95" s="46"/>
      <c r="N95" s="47"/>
      <c r="Q95" s="48"/>
      <c r="R95" s="48"/>
      <c r="S95" s="48"/>
    </row>
    <row r="96" spans="1:19" s="45" customFormat="1" ht="23.25" customHeight="1" x14ac:dyDescent="0.25">
      <c r="A96" s="64"/>
      <c r="G96" s="46"/>
      <c r="J96" s="46"/>
      <c r="N96" s="47"/>
      <c r="Q96" s="48"/>
      <c r="R96" s="48"/>
      <c r="S96" s="48"/>
    </row>
    <row r="97" spans="1:19" s="45" customFormat="1" ht="23.25" customHeight="1" x14ac:dyDescent="0.25">
      <c r="A97" s="64"/>
      <c r="G97" s="46"/>
      <c r="J97" s="46"/>
      <c r="N97" s="47"/>
      <c r="Q97" s="48"/>
      <c r="R97" s="48"/>
      <c r="S97" s="48"/>
    </row>
    <row r="98" spans="1:19" s="45" customFormat="1" ht="23.25" customHeight="1" x14ac:dyDescent="0.25">
      <c r="A98" s="64"/>
      <c r="G98" s="46"/>
      <c r="J98" s="46"/>
      <c r="N98" s="47"/>
      <c r="Q98" s="48"/>
      <c r="R98" s="48"/>
      <c r="S98" s="48"/>
    </row>
    <row r="99" spans="1:19" s="45" customFormat="1" ht="23.25" customHeight="1" x14ac:dyDescent="0.25">
      <c r="A99" s="64"/>
      <c r="G99" s="46"/>
      <c r="J99" s="46"/>
      <c r="N99" s="47"/>
      <c r="Q99" s="48"/>
      <c r="R99" s="48"/>
      <c r="S99" s="48"/>
    </row>
    <row r="100" spans="1:19" s="45" customFormat="1" ht="23.25" customHeight="1" x14ac:dyDescent="0.25">
      <c r="A100" s="64"/>
      <c r="G100" s="46"/>
      <c r="J100" s="46"/>
      <c r="N100" s="47"/>
      <c r="Q100" s="48"/>
      <c r="R100" s="48"/>
      <c r="S100" s="48"/>
    </row>
    <row r="101" spans="1:19" s="45" customFormat="1" ht="23.25" customHeight="1" x14ac:dyDescent="0.25">
      <c r="A101" s="64"/>
      <c r="G101" s="46"/>
      <c r="J101" s="46"/>
      <c r="N101" s="47"/>
      <c r="Q101" s="48"/>
      <c r="R101" s="48"/>
      <c r="S101" s="48"/>
    </row>
    <row r="102" spans="1:19" s="45" customFormat="1" ht="23.25" customHeight="1" x14ac:dyDescent="0.25">
      <c r="A102" s="64"/>
      <c r="G102" s="46"/>
      <c r="J102" s="46"/>
      <c r="N102" s="47"/>
      <c r="Q102" s="48"/>
      <c r="R102" s="48"/>
      <c r="S102" s="48"/>
    </row>
    <row r="103" spans="1:19" s="45" customFormat="1" ht="23.25" customHeight="1" x14ac:dyDescent="0.25">
      <c r="A103" s="64"/>
      <c r="G103" s="46"/>
      <c r="J103" s="46"/>
      <c r="N103" s="47"/>
      <c r="Q103" s="48"/>
      <c r="R103" s="48"/>
      <c r="S103" s="48"/>
    </row>
    <row r="104" spans="1:19" s="45" customFormat="1" ht="23.25" customHeight="1" x14ac:dyDescent="0.25">
      <c r="A104" s="64"/>
      <c r="G104" s="46"/>
      <c r="J104" s="46"/>
      <c r="N104" s="47"/>
      <c r="Q104" s="48"/>
      <c r="R104" s="48"/>
      <c r="S104" s="48"/>
    </row>
    <row r="105" spans="1:19" s="45" customFormat="1" ht="23.25" customHeight="1" x14ac:dyDescent="0.25">
      <c r="A105" s="64"/>
      <c r="G105" s="46"/>
      <c r="J105" s="46"/>
      <c r="N105" s="47"/>
      <c r="Q105" s="48"/>
      <c r="R105" s="48"/>
      <c r="S105" s="48"/>
    </row>
    <row r="106" spans="1:19" s="45" customFormat="1" ht="23.25" customHeight="1" x14ac:dyDescent="0.25">
      <c r="A106" s="64"/>
      <c r="G106" s="46"/>
      <c r="J106" s="46"/>
      <c r="N106" s="47"/>
      <c r="Q106" s="48"/>
      <c r="R106" s="48"/>
      <c r="S106" s="48"/>
    </row>
    <row r="107" spans="1:19" s="45" customFormat="1" ht="23.25" customHeight="1" x14ac:dyDescent="0.25">
      <c r="A107" s="64"/>
      <c r="G107" s="46"/>
      <c r="J107" s="46"/>
      <c r="N107" s="47"/>
      <c r="Q107" s="48"/>
      <c r="R107" s="48"/>
      <c r="S107" s="48"/>
    </row>
    <row r="108" spans="1:19" s="45" customFormat="1" ht="23.25" customHeight="1" x14ac:dyDescent="0.25">
      <c r="A108" s="64"/>
      <c r="G108" s="46"/>
      <c r="J108" s="46"/>
      <c r="N108" s="47"/>
      <c r="Q108" s="48"/>
      <c r="R108" s="48"/>
      <c r="S108" s="48"/>
    </row>
    <row r="109" spans="1:19" s="45" customFormat="1" ht="23.25" customHeight="1" x14ac:dyDescent="0.25">
      <c r="A109" s="64"/>
      <c r="G109" s="46"/>
      <c r="J109" s="46"/>
      <c r="N109" s="47"/>
      <c r="Q109" s="48"/>
      <c r="R109" s="48"/>
      <c r="S109" s="48"/>
    </row>
    <row r="110" spans="1:19" s="45" customFormat="1" ht="23.25" customHeight="1" x14ac:dyDescent="0.25">
      <c r="A110" s="64"/>
      <c r="G110" s="46"/>
      <c r="J110" s="46"/>
      <c r="N110" s="47"/>
      <c r="Q110" s="48"/>
      <c r="R110" s="48"/>
      <c r="S110" s="48"/>
    </row>
    <row r="111" spans="1:19" ht="23.25" customHeight="1" x14ac:dyDescent="0.2"/>
    <row r="112" spans="1:19" ht="23.25" customHeight="1" x14ac:dyDescent="0.2"/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  <row r="123" ht="23.25" customHeight="1" x14ac:dyDescent="0.2"/>
    <row r="124" ht="23.25" customHeight="1" x14ac:dyDescent="0.2"/>
    <row r="125" ht="23.25" customHeight="1" x14ac:dyDescent="0.2"/>
    <row r="126" ht="23.25" customHeight="1" x14ac:dyDescent="0.2"/>
    <row r="127" ht="23.25" customHeight="1" x14ac:dyDescent="0.2"/>
    <row r="128" ht="23.25" customHeight="1" x14ac:dyDescent="0.2"/>
    <row r="129" ht="23.25" customHeight="1" x14ac:dyDescent="0.2"/>
    <row r="130" ht="23.25" customHeight="1" x14ac:dyDescent="0.2"/>
    <row r="131" ht="23.25" customHeight="1" x14ac:dyDescent="0.2"/>
    <row r="132" ht="23.25" customHeight="1" x14ac:dyDescent="0.2"/>
    <row r="133" ht="23.25" customHeight="1" x14ac:dyDescent="0.2"/>
    <row r="134" ht="23.25" customHeight="1" x14ac:dyDescent="0.2"/>
    <row r="135" ht="23.25" customHeight="1" x14ac:dyDescent="0.2"/>
    <row r="136" ht="23.25" customHeight="1" x14ac:dyDescent="0.2"/>
    <row r="137" ht="23.25" customHeight="1" x14ac:dyDescent="0.2"/>
    <row r="138" ht="23.25" customHeight="1" x14ac:dyDescent="0.2"/>
    <row r="139" ht="23.25" customHeight="1" x14ac:dyDescent="0.2"/>
    <row r="140" ht="23.25" customHeight="1" x14ac:dyDescent="0.2"/>
    <row r="141" ht="23.25" customHeight="1" x14ac:dyDescent="0.2"/>
    <row r="142" ht="23.25" customHeight="1" x14ac:dyDescent="0.2"/>
    <row r="143" ht="23.25" customHeight="1" x14ac:dyDescent="0.2"/>
    <row r="144" ht="23.25" customHeight="1" x14ac:dyDescent="0.2"/>
    <row r="145" ht="23.25" customHeight="1" x14ac:dyDescent="0.2"/>
    <row r="146" ht="23.25" customHeight="1" x14ac:dyDescent="0.2"/>
    <row r="147" ht="23.25" customHeight="1" x14ac:dyDescent="0.2"/>
    <row r="148" ht="23.25" customHeight="1" x14ac:dyDescent="0.2"/>
    <row r="149" ht="23.25" customHeight="1" x14ac:dyDescent="0.2"/>
    <row r="150" ht="23.25" customHeight="1" x14ac:dyDescent="0.2"/>
    <row r="151" ht="23.25" customHeight="1" x14ac:dyDescent="0.2"/>
    <row r="152" ht="23.25" customHeight="1" x14ac:dyDescent="0.2"/>
    <row r="153" ht="23.25" customHeight="1" x14ac:dyDescent="0.2"/>
    <row r="154" ht="23.25" customHeight="1" x14ac:dyDescent="0.2"/>
    <row r="155" ht="23.25" customHeight="1" x14ac:dyDescent="0.2"/>
    <row r="156" ht="23.25" customHeight="1" x14ac:dyDescent="0.2"/>
    <row r="157" ht="23.25" customHeight="1" x14ac:dyDescent="0.2"/>
    <row r="158" ht="23.25" customHeight="1" x14ac:dyDescent="0.2"/>
    <row r="159" ht="23.25" customHeight="1" x14ac:dyDescent="0.2"/>
    <row r="160" ht="23.25" customHeight="1" x14ac:dyDescent="0.2"/>
    <row r="161" ht="23.25" customHeight="1" x14ac:dyDescent="0.2"/>
    <row r="162" ht="23.25" customHeight="1" x14ac:dyDescent="0.2"/>
    <row r="163" ht="23.25" customHeight="1" x14ac:dyDescent="0.2"/>
    <row r="164" ht="23.25" customHeight="1" x14ac:dyDescent="0.2"/>
    <row r="165" ht="23.25" customHeight="1" x14ac:dyDescent="0.2"/>
    <row r="166" ht="23.25" customHeight="1" x14ac:dyDescent="0.2"/>
    <row r="167" ht="23.25" customHeight="1" x14ac:dyDescent="0.2"/>
    <row r="168" ht="23.25" customHeight="1" x14ac:dyDescent="0.2"/>
    <row r="169" ht="23.25" customHeight="1" x14ac:dyDescent="0.2"/>
    <row r="170" ht="23.25" customHeight="1" x14ac:dyDescent="0.2"/>
    <row r="171" ht="23.25" customHeight="1" x14ac:dyDescent="0.2"/>
    <row r="172" ht="23.25" customHeight="1" x14ac:dyDescent="0.2"/>
    <row r="173" ht="23.25" customHeight="1" x14ac:dyDescent="0.2"/>
    <row r="174" ht="23.25" customHeight="1" x14ac:dyDescent="0.2"/>
  </sheetData>
  <mergeCells count="28">
    <mergeCell ref="A59:A60"/>
    <mergeCell ref="A46:A48"/>
    <mergeCell ref="A55:A57"/>
    <mergeCell ref="A4:A6"/>
    <mergeCell ref="A11:A19"/>
    <mergeCell ref="A37:A39"/>
    <mergeCell ref="A42:A44"/>
    <mergeCell ref="A23:A25"/>
    <mergeCell ref="A33:A36"/>
    <mergeCell ref="A49:A52"/>
    <mergeCell ref="A8:A10"/>
    <mergeCell ref="A28:A30"/>
    <mergeCell ref="T1:T3"/>
    <mergeCell ref="B1:D3"/>
    <mergeCell ref="A1:A3"/>
    <mergeCell ref="G1:G3"/>
    <mergeCell ref="I1:I3"/>
    <mergeCell ref="J1:J3"/>
    <mergeCell ref="K1:P1"/>
    <mergeCell ref="E1:E3"/>
    <mergeCell ref="O2:O3"/>
    <mergeCell ref="N2:N3"/>
    <mergeCell ref="R1:R3"/>
    <mergeCell ref="S1:S3"/>
    <mergeCell ref="H1:H3"/>
    <mergeCell ref="F1:F3"/>
    <mergeCell ref="K2:M2"/>
    <mergeCell ref="P2:P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2021-05-07T03:25:32Z</cp:lastPrinted>
  <dcterms:created xsi:type="dcterms:W3CDTF">2020-04-01T07:15:43Z</dcterms:created>
  <dcterms:modified xsi:type="dcterms:W3CDTF">2021-06-08T03:08:46Z</dcterms:modified>
</cp:coreProperties>
</file>