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H30" i="1" l="1"/>
  <c r="AK30" i="1" s="1"/>
  <c r="AF30" i="1"/>
  <c r="P30" i="1"/>
  <c r="R30" i="1" s="1"/>
  <c r="AH29" i="1"/>
  <c r="AK29" i="1" s="1"/>
  <c r="AF29" i="1"/>
  <c r="P29" i="1"/>
  <c r="R29" i="1" s="1"/>
  <c r="AL29" i="1" l="1"/>
  <c r="AL30" i="1"/>
  <c r="S30" i="1"/>
  <c r="U30" i="1" s="1"/>
  <c r="V30" i="1" s="1"/>
  <c r="S29" i="1"/>
  <c r="AH9" i="1" l="1"/>
  <c r="AK9" i="1" s="1"/>
  <c r="AF9" i="1"/>
  <c r="P9" i="1"/>
  <c r="R9" i="1" s="1"/>
  <c r="AH26" i="1"/>
  <c r="AK26" i="1" s="1"/>
  <c r="AF26" i="1"/>
  <c r="P26" i="1"/>
  <c r="R26" i="1" s="1"/>
  <c r="AH51" i="1"/>
  <c r="AK51" i="1" s="1"/>
  <c r="AF51" i="1"/>
  <c r="P51" i="1"/>
  <c r="R51" i="1" s="1"/>
  <c r="AH50" i="1"/>
  <c r="AK50" i="1" s="1"/>
  <c r="AF50" i="1"/>
  <c r="P50" i="1"/>
  <c r="R50" i="1" s="1"/>
  <c r="AH49" i="1"/>
  <c r="AK49" i="1" s="1"/>
  <c r="AF49" i="1"/>
  <c r="P49" i="1"/>
  <c r="R49" i="1" s="1"/>
  <c r="AL50" i="1" l="1"/>
  <c r="AL9" i="1"/>
  <c r="S9" i="1"/>
  <c r="AL26" i="1"/>
  <c r="S26" i="1"/>
  <c r="AL49" i="1"/>
  <c r="S49" i="1"/>
  <c r="R52" i="1"/>
  <c r="S52" i="1" s="1"/>
  <c r="U52" i="1" s="1"/>
  <c r="V52" i="1" s="1"/>
  <c r="AL51" i="1"/>
  <c r="S51" i="1"/>
  <c r="S50" i="1"/>
  <c r="AH35" i="1" l="1"/>
  <c r="AK35" i="1" s="1"/>
  <c r="AF35" i="1"/>
  <c r="P35" i="1"/>
  <c r="R35" i="1" s="1"/>
  <c r="AH34" i="1"/>
  <c r="AK34" i="1" s="1"/>
  <c r="AF34" i="1"/>
  <c r="P34" i="1"/>
  <c r="R34" i="1" s="1"/>
  <c r="AH33" i="1"/>
  <c r="AK33" i="1" s="1"/>
  <c r="AF33" i="1"/>
  <c r="P33" i="1"/>
  <c r="R33" i="1" s="1"/>
  <c r="AL34" i="1" l="1"/>
  <c r="AL35" i="1"/>
  <c r="S35" i="1"/>
  <c r="S33" i="1"/>
  <c r="R36" i="1"/>
  <c r="S36" i="1" s="1"/>
  <c r="AL33" i="1"/>
  <c r="S34" i="1"/>
  <c r="P24" i="1"/>
  <c r="R24" i="1" s="1"/>
  <c r="S24" i="1" s="1"/>
  <c r="P23" i="1"/>
  <c r="R23" i="1" s="1"/>
  <c r="S23" i="1" s="1"/>
  <c r="R25" i="1" l="1"/>
  <c r="S25" i="1" s="1"/>
  <c r="U25" i="1" s="1"/>
  <c r="V25" i="1" s="1"/>
  <c r="AH67" i="1"/>
  <c r="AK67" i="1" s="1"/>
  <c r="AF67" i="1"/>
  <c r="AH61" i="1"/>
  <c r="AK61" i="1" s="1"/>
  <c r="AF61" i="1"/>
  <c r="P61" i="1"/>
  <c r="R61" i="1" s="1"/>
  <c r="AL61" i="1" l="1"/>
  <c r="S61" i="1"/>
  <c r="AL67" i="1"/>
  <c r="P16" i="1"/>
  <c r="R16" i="1" s="1"/>
  <c r="S16" i="1" s="1"/>
  <c r="AH60" i="1" l="1"/>
  <c r="AK60" i="1" s="1"/>
  <c r="AF60" i="1"/>
  <c r="P60" i="1"/>
  <c r="R60" i="1" s="1"/>
  <c r="AH59" i="1"/>
  <c r="AK59" i="1" s="1"/>
  <c r="AF59" i="1"/>
  <c r="P59" i="1"/>
  <c r="R59" i="1" s="1"/>
  <c r="S59" i="1" s="1"/>
  <c r="AH58" i="1"/>
  <c r="AK58" i="1" s="1"/>
  <c r="AF58" i="1"/>
  <c r="P58" i="1"/>
  <c r="R58" i="1" s="1"/>
  <c r="S58" i="1" s="1"/>
  <c r="AH56" i="1"/>
  <c r="AK56" i="1" s="1"/>
  <c r="AF56" i="1"/>
  <c r="P56" i="1"/>
  <c r="R56" i="1" s="1"/>
  <c r="AH55" i="1"/>
  <c r="AK55" i="1" s="1"/>
  <c r="AF55" i="1"/>
  <c r="P55" i="1"/>
  <c r="R55" i="1" s="1"/>
  <c r="AH54" i="1"/>
  <c r="AK54" i="1" s="1"/>
  <c r="AF54" i="1"/>
  <c r="P54" i="1"/>
  <c r="R54" i="1" s="1"/>
  <c r="AH53" i="1"/>
  <c r="AK53" i="1" s="1"/>
  <c r="AF53" i="1"/>
  <c r="P53" i="1"/>
  <c r="R53" i="1" s="1"/>
  <c r="AL53" i="1" s="1"/>
  <c r="AH47" i="1"/>
  <c r="AK47" i="1" s="1"/>
  <c r="AF47" i="1"/>
  <c r="P47" i="1"/>
  <c r="R47" i="1" s="1"/>
  <c r="AH46" i="1"/>
  <c r="AK46" i="1" s="1"/>
  <c r="AF46" i="1"/>
  <c r="P46" i="1"/>
  <c r="R46" i="1" s="1"/>
  <c r="AH45" i="1"/>
  <c r="AK45" i="1" s="1"/>
  <c r="AF45" i="1"/>
  <c r="P45" i="1"/>
  <c r="R45" i="1" s="1"/>
  <c r="AH43" i="1"/>
  <c r="AK43" i="1" s="1"/>
  <c r="AF43" i="1"/>
  <c r="P43" i="1"/>
  <c r="R43" i="1" s="1"/>
  <c r="AL55" i="1" l="1"/>
  <c r="R57" i="1"/>
  <c r="S57" i="1" s="1"/>
  <c r="S46" i="1"/>
  <c r="R48" i="1"/>
  <c r="S48" i="1" s="1"/>
  <c r="AL43" i="1"/>
  <c r="AL45" i="1"/>
  <c r="S45" i="1"/>
  <c r="AL46" i="1"/>
  <c r="AL47" i="1"/>
  <c r="S47" i="1"/>
  <c r="AL58" i="1"/>
  <c r="AL59" i="1"/>
  <c r="AL60" i="1"/>
  <c r="S60" i="1"/>
  <c r="S43" i="1"/>
  <c r="S53" i="1"/>
  <c r="S55" i="1"/>
  <c r="AL54" i="1"/>
  <c r="S54" i="1"/>
  <c r="AL56" i="1"/>
  <c r="S56" i="1"/>
  <c r="AH42" i="1"/>
  <c r="AK42" i="1" s="1"/>
  <c r="AF42" i="1"/>
  <c r="P42" i="1"/>
  <c r="R42" i="1" s="1"/>
  <c r="AH41" i="1"/>
  <c r="AK41" i="1" s="1"/>
  <c r="AF41" i="1"/>
  <c r="P41" i="1"/>
  <c r="R41" i="1" s="1"/>
  <c r="AH40" i="1"/>
  <c r="AK40" i="1" s="1"/>
  <c r="AF40" i="1"/>
  <c r="P40" i="1"/>
  <c r="R40" i="1" s="1"/>
  <c r="AH38" i="1"/>
  <c r="AK38" i="1" s="1"/>
  <c r="AF38" i="1"/>
  <c r="P38" i="1"/>
  <c r="R38" i="1" s="1"/>
  <c r="AH37" i="1"/>
  <c r="AK37" i="1" s="1"/>
  <c r="AF37" i="1"/>
  <c r="P37" i="1"/>
  <c r="R37" i="1" s="1"/>
  <c r="AH32" i="1"/>
  <c r="AK32" i="1" s="1"/>
  <c r="AF32" i="1"/>
  <c r="P32" i="1"/>
  <c r="R32" i="1" s="1"/>
  <c r="AH31" i="1"/>
  <c r="AK31" i="1" s="1"/>
  <c r="AF31" i="1"/>
  <c r="P31" i="1"/>
  <c r="R31" i="1" s="1"/>
  <c r="AH28" i="1"/>
  <c r="AK28" i="1" s="1"/>
  <c r="AF28" i="1"/>
  <c r="P28" i="1"/>
  <c r="R28" i="1" s="1"/>
  <c r="AH27" i="1"/>
  <c r="AK27" i="1" s="1"/>
  <c r="AF27" i="1"/>
  <c r="P27" i="1"/>
  <c r="R27" i="1" s="1"/>
  <c r="AH22" i="1"/>
  <c r="AK22" i="1" s="1"/>
  <c r="AF22" i="1"/>
  <c r="P22" i="1"/>
  <c r="R22" i="1" s="1"/>
  <c r="AH21" i="1"/>
  <c r="AK21" i="1" s="1"/>
  <c r="AF21" i="1"/>
  <c r="P21" i="1"/>
  <c r="R21" i="1" s="1"/>
  <c r="AH20" i="1"/>
  <c r="AK20" i="1" s="1"/>
  <c r="AF20" i="1"/>
  <c r="P20" i="1"/>
  <c r="R20" i="1" s="1"/>
  <c r="AH18" i="1"/>
  <c r="AK18" i="1" s="1"/>
  <c r="AF18" i="1"/>
  <c r="P18" i="1"/>
  <c r="R18" i="1" s="1"/>
  <c r="AH17" i="1"/>
  <c r="AK17" i="1" s="1"/>
  <c r="AF17" i="1"/>
  <c r="P17" i="1"/>
  <c r="R17" i="1" s="1"/>
  <c r="AH15" i="1"/>
  <c r="AK15" i="1" s="1"/>
  <c r="AF15" i="1"/>
  <c r="P15" i="1"/>
  <c r="R15" i="1" s="1"/>
  <c r="AH14" i="1"/>
  <c r="AK14" i="1" s="1"/>
  <c r="AF14" i="1"/>
  <c r="P14" i="1"/>
  <c r="R14" i="1" s="1"/>
  <c r="AH13" i="1"/>
  <c r="AK13" i="1" s="1"/>
  <c r="AF13" i="1"/>
  <c r="P13" i="1"/>
  <c r="R13" i="1" s="1"/>
  <c r="AH12" i="1"/>
  <c r="AK12" i="1" s="1"/>
  <c r="AF12" i="1"/>
  <c r="P12" i="1"/>
  <c r="R12" i="1" s="1"/>
  <c r="AH11" i="1"/>
  <c r="AK11" i="1" s="1"/>
  <c r="AF11" i="1"/>
  <c r="P11" i="1"/>
  <c r="R11" i="1" s="1"/>
  <c r="AH8" i="1"/>
  <c r="AK8" i="1" s="1"/>
  <c r="AF8" i="1"/>
  <c r="P8" i="1"/>
  <c r="R8" i="1" s="1"/>
  <c r="R10" i="1" s="1"/>
  <c r="S10" i="1" s="1"/>
  <c r="AH6" i="1"/>
  <c r="AK6" i="1" s="1"/>
  <c r="AF6" i="1"/>
  <c r="P6" i="1"/>
  <c r="R6" i="1" s="1"/>
  <c r="AH5" i="1"/>
  <c r="AK5" i="1" s="1"/>
  <c r="AF5" i="1"/>
  <c r="P5" i="1"/>
  <c r="R5" i="1" s="1"/>
  <c r="R7" i="1" l="1"/>
  <c r="R19" i="1"/>
  <c r="S19" i="1" s="1"/>
  <c r="U19" i="1" s="1"/>
  <c r="V19" i="1" s="1"/>
  <c r="R39" i="1"/>
  <c r="S39" i="1" s="1"/>
  <c r="S42" i="1"/>
  <c r="R44" i="1"/>
  <c r="S44" i="1" s="1"/>
  <c r="AL13" i="1"/>
  <c r="AL21" i="1"/>
  <c r="AL31" i="1"/>
  <c r="AL11" i="1"/>
  <c r="AL15" i="1"/>
  <c r="AL18" i="1"/>
  <c r="AL27" i="1"/>
  <c r="AL37" i="1"/>
  <c r="AL40" i="1"/>
  <c r="AL5" i="1"/>
  <c r="AL6" i="1"/>
  <c r="S6" i="1"/>
  <c r="AL12" i="1"/>
  <c r="S12" i="1"/>
  <c r="AL8" i="1"/>
  <c r="S8" i="1"/>
  <c r="AL14" i="1"/>
  <c r="S14" i="1"/>
  <c r="AL17" i="1"/>
  <c r="S17" i="1"/>
  <c r="AL20" i="1"/>
  <c r="S20" i="1"/>
  <c r="U20" i="1" s="1"/>
  <c r="V20" i="1" s="1"/>
  <c r="AL22" i="1"/>
  <c r="S22" i="1"/>
  <c r="U22" i="1" s="1"/>
  <c r="V22" i="1" s="1"/>
  <c r="AL28" i="1"/>
  <c r="S28" i="1"/>
  <c r="U28" i="1" s="1"/>
  <c r="V28" i="1" s="1"/>
  <c r="AL32" i="1"/>
  <c r="S32" i="1"/>
  <c r="AL38" i="1"/>
  <c r="S38" i="1"/>
  <c r="AL41" i="1"/>
  <c r="S41" i="1"/>
  <c r="AL42" i="1"/>
  <c r="S5" i="1"/>
  <c r="S11" i="1"/>
  <c r="S13" i="1"/>
  <c r="S15" i="1"/>
  <c r="S18" i="1"/>
  <c r="S21" i="1"/>
  <c r="S27" i="1"/>
  <c r="S31" i="1"/>
  <c r="S37" i="1"/>
  <c r="S40" i="1"/>
  <c r="U40" i="1" s="1"/>
  <c r="V40" i="1" s="1"/>
  <c r="S7" i="1" l="1"/>
  <c r="U7" i="1" s="1"/>
  <c r="V7" i="1" s="1"/>
</calcChain>
</file>

<file path=xl/sharedStrings.xml><?xml version="1.0" encoding="utf-8"?>
<sst xmlns="http://schemas.openxmlformats.org/spreadsheetml/2006/main" count="475" uniqueCount="206">
  <si>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</si>
  <si>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</si>
  <si>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</si>
  <si>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</si>
  <si>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</si>
  <si>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</si>
  <si>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</si>
  <si>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</si>
  <si>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</si>
  <si>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</si>
  <si>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</si>
  <si>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</si>
  <si>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</si>
  <si>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</si>
  <si>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</si>
  <si>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</si>
  <si>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</si>
  <si>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</si>
  <si>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</si>
  <si>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</si>
  <si>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</si>
  <si>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</si>
  <si>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</si>
  <si>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</si>
  <si>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</si>
  <si>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</si>
  <si>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</si>
  <si>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</si>
  <si>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</si>
  <si>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</si>
  <si>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</si>
  <si>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</si>
  <si>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</si>
  <si>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</si>
  <si>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</si>
  <si>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</si>
  <si>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</si>
  <si>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</si>
  <si>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</si>
  <si>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</si>
  <si>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</si>
  <si>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</si>
  <si>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</si>
  <si>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นาย</t>
  </si>
  <si>
    <t>กล</t>
  </si>
  <si>
    <t>มะริบู่</t>
  </si>
  <si>
    <t>ไพเรืองโสม</t>
  </si>
  <si>
    <t>ขาน</t>
  </si>
  <si>
    <t>มะลิบู่</t>
  </si>
  <si>
    <t>นาง</t>
  </si>
  <si>
    <t>แคม</t>
  </si>
  <si>
    <t>ไพคำนาม</t>
  </si>
  <si>
    <t>น.ส.</t>
  </si>
  <si>
    <t>ชาญชัย</t>
  </si>
  <si>
    <t>ทองปาน</t>
  </si>
  <si>
    <t>ทองเพชร</t>
  </si>
  <si>
    <t>ธีระศักดิ์</t>
  </si>
  <si>
    <t>ริกำแง</t>
  </si>
  <si>
    <t>นวลจันทร์</t>
  </si>
  <si>
    <t>นินทา</t>
  </si>
  <si>
    <t>บอ</t>
  </si>
  <si>
    <t>บุญรมย์</t>
  </si>
  <si>
    <t>เพียง</t>
  </si>
  <si>
    <t>เพียรทอง</t>
  </si>
  <si>
    <t>พรชัย</t>
  </si>
  <si>
    <t>พอง</t>
  </si>
  <si>
    <t>วรรณพร</t>
  </si>
  <si>
    <t>ขันดำ</t>
  </si>
  <si>
    <t>สงวน</t>
  </si>
  <si>
    <t>ไสว</t>
  </si>
  <si>
    <t>ศรีพอง</t>
  </si>
  <si>
    <t>หนูถิน</t>
  </si>
  <si>
    <t>สปก.4-01</t>
  </si>
  <si>
    <t>89/3</t>
  </si>
  <si>
    <t>49/1</t>
  </si>
  <si>
    <t>78</t>
  </si>
  <si>
    <t>86/1</t>
  </si>
  <si>
    <t>80/1</t>
  </si>
  <si>
    <t>73</t>
  </si>
  <si>
    <t>118/5</t>
  </si>
  <si>
    <t>214/2</t>
  </si>
  <si>
    <t>96/1</t>
  </si>
  <si>
    <t>83/5</t>
  </si>
  <si>
    <t>100</t>
  </si>
  <si>
    <t>90</t>
  </si>
  <si>
    <t>8</t>
  </si>
  <si>
    <t>19</t>
  </si>
  <si>
    <t>67</t>
  </si>
  <si>
    <t>89/2</t>
  </si>
  <si>
    <t>113/3</t>
  </si>
  <si>
    <t>99/1</t>
  </si>
  <si>
    <t>91</t>
  </si>
  <si>
    <t>99</t>
  </si>
  <si>
    <t>813</t>
  </si>
  <si>
    <t>36</t>
  </si>
  <si>
    <t>56</t>
  </si>
  <si>
    <t>159</t>
  </si>
  <si>
    <t>160</t>
  </si>
  <si>
    <t>161</t>
  </si>
  <si>
    <t>162</t>
  </si>
  <si>
    <t>163</t>
  </si>
  <si>
    <t>164</t>
  </si>
  <si>
    <t>95</t>
  </si>
  <si>
    <t>109</t>
  </si>
  <si>
    <t>113</t>
  </si>
  <si>
    <t>823</t>
  </si>
  <si>
    <t>152</t>
  </si>
  <si>
    <t>4064</t>
  </si>
  <si>
    <t>1013</t>
  </si>
  <si>
    <t>827</t>
  </si>
  <si>
    <t>111</t>
  </si>
  <si>
    <t>156</t>
  </si>
  <si>
    <t>63</t>
  </si>
  <si>
    <t>828</t>
  </si>
  <si>
    <t>151</t>
  </si>
  <si>
    <t>3879</t>
  </si>
  <si>
    <t>22</t>
  </si>
  <si>
    <t>30</t>
  </si>
  <si>
    <t>26</t>
  </si>
  <si>
    <t>33</t>
  </si>
  <si>
    <t>7</t>
  </si>
  <si>
    <t>47</t>
  </si>
  <si>
    <t>39</t>
  </si>
  <si>
    <t>5</t>
  </si>
  <si>
    <t>1</t>
  </si>
  <si>
    <t>31</t>
  </si>
  <si>
    <t>24</t>
  </si>
  <si>
    <t>28</t>
  </si>
  <si>
    <t>2</t>
  </si>
  <si>
    <t>17</t>
  </si>
  <si>
    <t>6</t>
  </si>
  <si>
    <t>9</t>
  </si>
  <si>
    <t>0</t>
  </si>
  <si>
    <t>3</t>
  </si>
  <si>
    <t>14</t>
  </si>
  <si>
    <t>12</t>
  </si>
  <si>
    <t>25</t>
  </si>
  <si>
    <t>18</t>
  </si>
  <si>
    <t>15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</si>
  <si>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ม.10</t>
    </r>
  </si>
  <si>
    <t>3470300128992</t>
  </si>
  <si>
    <t>3470300125624</t>
  </si>
  <si>
    <t>3-4703-00128-79-8</t>
  </si>
  <si>
    <t>นส3.</t>
  </si>
  <si>
    <t>59</t>
  </si>
  <si>
    <t>97</t>
  </si>
  <si>
    <t>3-4703-00135-09-3</t>
  </si>
  <si>
    <t>3-4703-00128-05-4</t>
  </si>
  <si>
    <t>3-4703-00142-69-3</t>
  </si>
  <si>
    <t>นส3ก.</t>
  </si>
  <si>
    <t>3470300154764</t>
  </si>
  <si>
    <t>3-4703-00134-607</t>
  </si>
  <si>
    <t>3470300151943</t>
  </si>
  <si>
    <t>3-4703-00130-202</t>
  </si>
  <si>
    <t>3-4703-00133-27-9</t>
  </si>
  <si>
    <t>3-4703-00130-245</t>
  </si>
  <si>
    <t>110</t>
  </si>
  <si>
    <t>3470300130083</t>
  </si>
  <si>
    <t>3470300133929</t>
  </si>
  <si>
    <t>3470300131691</t>
  </si>
  <si>
    <t>3470300131624</t>
  </si>
  <si>
    <t>อวยพร</t>
  </si>
  <si>
    <t>80/2</t>
  </si>
  <si>
    <t>7292</t>
  </si>
  <si>
    <t>96</t>
  </si>
  <si>
    <t>ชลธิชา</t>
  </si>
  <si>
    <t>เที่ยง</t>
  </si>
  <si>
    <t>3-4703-00128-70-4</t>
  </si>
  <si>
    <t>77/1</t>
  </si>
  <si>
    <t>นส4จ</t>
  </si>
  <si>
    <t>1979</t>
  </si>
  <si>
    <t>85</t>
  </si>
  <si>
    <t>สค1</t>
  </si>
  <si>
    <t>133</t>
  </si>
  <si>
    <t>บ๊ะ</t>
  </si>
  <si>
    <t>187</t>
  </si>
  <si>
    <t>60</t>
  </si>
  <si>
    <t>77</t>
  </si>
  <si>
    <t>64</t>
  </si>
  <si>
    <t>20</t>
  </si>
  <si>
    <t>93</t>
  </si>
  <si>
    <t>13</t>
  </si>
  <si>
    <t>พรสวรรณ</t>
  </si>
  <si>
    <t>3470300147709</t>
  </si>
  <si>
    <t>5743III6692</t>
  </si>
  <si>
    <t>135</t>
  </si>
  <si>
    <t>5743III6492</t>
  </si>
  <si>
    <t>53</t>
  </si>
  <si>
    <t>141</t>
  </si>
  <si>
    <t>ทองคำ</t>
  </si>
  <si>
    <t>89</t>
  </si>
  <si>
    <t>57</t>
  </si>
  <si>
    <t>89/1</t>
  </si>
  <si>
    <t>11</t>
  </si>
  <si>
    <t>สีเนิน</t>
  </si>
  <si>
    <t>นนท์สุราช</t>
  </si>
  <si>
    <t>102/1</t>
  </si>
  <si>
    <t>43</t>
  </si>
  <si>
    <t>นายธีรยุธ</t>
  </si>
  <si>
    <t>นนท์สุราช(แทน)</t>
  </si>
  <si>
    <t>3-4703-00132-07-2</t>
  </si>
  <si>
    <t>72</t>
  </si>
  <si>
    <t>.</t>
  </si>
  <si>
    <t>ภาษีบำรุงท้องที่ 2562</t>
  </si>
  <si>
    <t>ยอดบรรเทาภาษี 2565</t>
  </si>
  <si>
    <t>อัตราภาษี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</si>
</sst>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3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theme="1"/>
      <name val="TH SarabunPSK"/>
      <family val="2"/>
    </font>
    <font>
      <sz val="14"/>
      <name val="Angsana New"/>
      <family val="1"/>
    </font>
    <font>
      <sz val="14"/>
      <color rgb="FFFF0000"/>
      <name val="Angsana New"/>
      <family val="1"/>
    </font>
    <font>
      <sz val="14"/>
      <color theme="6" tint="-0.499984740745262"/>
      <name val="Angsana New"/>
      <family val="1"/>
    </font>
    <font>
      <sz val="14"/>
      <color theme="1"/>
      <name val="Tahoma"/>
      <family val="2"/>
      <charset val="222"/>
      <scheme val="minor"/>
    </font>
    <font>
      <sz val="16"/>
      <color rgb="FFFF0000"/>
      <name val="Angsana New"/>
      <family val="1"/>
    </font>
    <font>
      <sz val="14"/>
      <color rgb="FFFF0000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center" vertic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3" fontId="0" fillId="35" borderId="0" xfId="0" applyNumberFormat="1" applyFill="1" applyAlignment="1">
      <alignment horizontal="center" vertical="center"/>
    </xf>
    <xf numFmtId="10" fontId="0" fillId="0" borderId="0" xfId="0" applyNumberFormat="1" applyAlignment="1">
      <alignment horizontal="center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29" xfId="0" applyNumberFormat="1" applyFont="1" applyBorder="1" applyAlignment="1">
      <alignment horizontal="left" vertical="top" shrinkToFit="1"/>
    </xf>
    <xf numFmtId="49" fontId="27" fillId="0" borderId="30" xfId="0" applyNumberFormat="1" applyFont="1" applyBorder="1" applyAlignment="1">
      <alignment horizontal="left" vertical="top" shrinkToFit="1"/>
    </xf>
    <xf numFmtId="49" fontId="28" fillId="0" borderId="31" xfId="0" applyNumberFormat="1" applyFont="1" applyBorder="1" applyAlignment="1">
      <alignment horizontal="center" vertical="top" wrapText="1"/>
    </xf>
    <xf numFmtId="49" fontId="27" fillId="0" borderId="15" xfId="0" applyNumberFormat="1" applyFont="1" applyBorder="1" applyAlignment="1">
      <alignment horizontal="center" vertical="top" shrinkToFit="1"/>
    </xf>
    <xf numFmtId="0" fontId="29" fillId="0" borderId="15" xfId="43" applyFont="1" applyBorder="1"/>
    <xf numFmtId="0" fontId="26" fillId="0" borderId="15" xfId="42" applyFont="1" applyFill="1" applyBorder="1" applyAlignment="1">
      <alignment horizontal="center" vertical="center"/>
    </xf>
    <xf numFmtId="0" fontId="26" fillId="0" borderId="15" xfId="42" applyFont="1" applyFill="1" applyBorder="1" applyAlignment="1">
      <alignment horizontal="left" vertical="center"/>
    </xf>
    <xf numFmtId="3" fontId="26" fillId="0" borderId="15" xfId="42" applyNumberFormat="1" applyFont="1" applyFill="1" applyBorder="1" applyAlignment="1">
      <alignment horizontal="center" vertical="center"/>
    </xf>
    <xf numFmtId="1" fontId="26" fillId="0" borderId="15" xfId="42" applyNumberFormat="1" applyFont="1" applyFill="1" applyBorder="1" applyAlignment="1">
      <alignment horizontal="left" vertical="center"/>
    </xf>
    <xf numFmtId="187" fontId="26" fillId="0" borderId="15" xfId="42" applyNumberFormat="1" applyFont="1" applyFill="1" applyBorder="1" applyAlignment="1">
      <alignment horizontal="center" vertical="center"/>
    </xf>
    <xf numFmtId="3" fontId="26" fillId="35" borderId="15" xfId="42" applyNumberFormat="1" applyFont="1" applyFill="1" applyBorder="1" applyAlignment="1">
      <alignment horizontal="center" vertical="center"/>
    </xf>
    <xf numFmtId="3" fontId="26" fillId="0" borderId="20" xfId="42" applyNumberFormat="1" applyFont="1" applyFill="1" applyBorder="1" applyAlignment="1">
      <alignment horizontal="center" vertical="center"/>
    </xf>
    <xf numFmtId="10" fontId="26" fillId="0" borderId="20" xfId="42" applyNumberFormat="1" applyFont="1" applyFill="1" applyBorder="1" applyAlignment="1">
      <alignment horizontal="center" vertical="center"/>
    </xf>
    <xf numFmtId="0" fontId="26" fillId="0" borderId="0" xfId="42" applyFont="1" applyFill="1" applyBorder="1" applyAlignment="1">
      <alignment horizontal="center" vertical="top"/>
    </xf>
    <xf numFmtId="0" fontId="27" fillId="0" borderId="0" xfId="0" applyFont="1"/>
    <xf numFmtId="49" fontId="27" fillId="35" borderId="29" xfId="0" applyNumberFormat="1" applyFont="1" applyFill="1" applyBorder="1" applyAlignment="1">
      <alignment horizontal="center" vertical="top" shrinkToFit="1"/>
    </xf>
    <xf numFmtId="49" fontId="27" fillId="35" borderId="29" xfId="0" applyNumberFormat="1" applyFont="1" applyFill="1" applyBorder="1" applyAlignment="1">
      <alignment horizontal="left" vertical="top" shrinkToFit="1"/>
    </xf>
    <xf numFmtId="49" fontId="27" fillId="35" borderId="30" xfId="0" applyNumberFormat="1" applyFont="1" applyFill="1" applyBorder="1" applyAlignment="1">
      <alignment horizontal="left" vertical="top" shrinkToFit="1"/>
    </xf>
    <xf numFmtId="49" fontId="28" fillId="35" borderId="15" xfId="0" applyNumberFormat="1" applyFont="1" applyFill="1" applyBorder="1" applyAlignment="1">
      <alignment horizontal="center" vertical="top" wrapText="1"/>
    </xf>
    <xf numFmtId="49" fontId="27" fillId="35" borderId="30" xfId="0" applyNumberFormat="1" applyFont="1" applyFill="1" applyBorder="1" applyAlignment="1">
      <alignment horizontal="center" vertical="top" shrinkToFit="1"/>
    </xf>
    <xf numFmtId="0" fontId="29" fillId="35" borderId="15" xfId="43" applyFont="1" applyFill="1" applyBorder="1"/>
    <xf numFmtId="49" fontId="27" fillId="35" borderId="15" xfId="0" applyNumberFormat="1" applyFont="1" applyFill="1" applyBorder="1" applyAlignment="1">
      <alignment horizontal="center" vertical="top" shrinkToFit="1"/>
    </xf>
    <xf numFmtId="0" fontId="26" fillId="35" borderId="15" xfId="42" applyFont="1" applyFill="1" applyBorder="1" applyAlignment="1">
      <alignment horizontal="center" vertical="center"/>
    </xf>
    <xf numFmtId="0" fontId="26" fillId="35" borderId="15" xfId="42" applyFont="1" applyFill="1" applyBorder="1" applyAlignment="1">
      <alignment horizontal="left" vertical="center"/>
    </xf>
    <xf numFmtId="1" fontId="26" fillId="35" borderId="15" xfId="42" applyNumberFormat="1" applyFont="1" applyFill="1" applyBorder="1" applyAlignment="1">
      <alignment horizontal="left" vertical="center"/>
    </xf>
    <xf numFmtId="187" fontId="26" fillId="35" borderId="15" xfId="42" applyNumberFormat="1" applyFont="1" applyFill="1" applyBorder="1" applyAlignment="1">
      <alignment horizontal="center" vertical="center"/>
    </xf>
    <xf numFmtId="3" fontId="26" fillId="35" borderId="20" xfId="42" applyNumberFormat="1" applyFont="1" applyFill="1" applyBorder="1" applyAlignment="1">
      <alignment horizontal="center" vertical="center"/>
    </xf>
    <xf numFmtId="10" fontId="26" fillId="35" borderId="20" xfId="42" applyNumberFormat="1" applyFont="1" applyFill="1" applyBorder="1" applyAlignment="1">
      <alignment horizontal="center" vertical="center"/>
    </xf>
    <xf numFmtId="0" fontId="26" fillId="35" borderId="0" xfId="42" applyFont="1" applyFill="1" applyBorder="1" applyAlignment="1">
      <alignment horizontal="center" vertical="top"/>
    </xf>
    <xf numFmtId="0" fontId="27" fillId="35" borderId="0" xfId="0" applyFont="1" applyFill="1"/>
    <xf numFmtId="0" fontId="30" fillId="35" borderId="15" xfId="43" applyFont="1" applyFill="1" applyBorder="1" applyAlignment="1">
      <alignment horizontal="center"/>
    </xf>
    <xf numFmtId="0" fontId="31" fillId="35" borderId="15" xfId="43" applyFont="1" applyFill="1" applyBorder="1" applyAlignment="1">
      <alignment horizontal="center"/>
    </xf>
    <xf numFmtId="1" fontId="26" fillId="0" borderId="15" xfId="42" applyNumberFormat="1" applyFont="1" applyFill="1" applyBorder="1" applyAlignment="1">
      <alignment horizontal="center" vertical="center"/>
    </xf>
    <xf numFmtId="0" fontId="29" fillId="35" borderId="15" xfId="43" applyFont="1" applyFill="1" applyBorder="1" applyAlignment="1">
      <alignment horizontal="center"/>
    </xf>
    <xf numFmtId="1" fontId="26" fillId="35" borderId="15" xfId="42" applyNumberFormat="1" applyFont="1" applyFill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top" wrapText="1"/>
    </xf>
    <xf numFmtId="49" fontId="27" fillId="0" borderId="30" xfId="0" applyNumberFormat="1" applyFont="1" applyBorder="1" applyAlignment="1">
      <alignment horizontal="center" vertical="top" shrinkToFit="1"/>
    </xf>
    <xf numFmtId="188" fontId="26" fillId="0" borderId="15" xfId="42" applyNumberFormat="1" applyFont="1" applyFill="1" applyBorder="1" applyAlignment="1">
      <alignment horizontal="center" vertical="center"/>
    </xf>
    <xf numFmtId="0" fontId="26" fillId="0" borderId="20" xfId="42" applyFont="1" applyFill="1" applyBorder="1" applyAlignment="1">
      <alignment vertical="center"/>
    </xf>
    <xf numFmtId="0" fontId="26" fillId="0" borderId="29" xfId="42" applyFont="1" applyFill="1" applyBorder="1" applyAlignment="1">
      <alignment vertical="center"/>
    </xf>
    <xf numFmtId="0" fontId="26" fillId="0" borderId="30" xfId="42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0" applyNumberFormat="1" applyFont="1"/>
    <xf numFmtId="1" fontId="32" fillId="0" borderId="0" xfId="0" applyNumberFormat="1" applyFont="1" applyAlignment="1">
      <alignment horizontal="left"/>
    </xf>
    <xf numFmtId="187" fontId="32" fillId="0" borderId="0" xfId="0" applyNumberFormat="1" applyFont="1" applyAlignment="1">
      <alignment horizontal="center"/>
    </xf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vertical="center"/>
    </xf>
    <xf numFmtId="3" fontId="32" fillId="35" borderId="0" xfId="0" applyNumberFormat="1" applyFont="1" applyFill="1"/>
    <xf numFmtId="3" fontId="32" fillId="35" borderId="0" xfId="0" applyNumberFormat="1" applyFont="1" applyFill="1" applyAlignment="1">
      <alignment horizontal="center"/>
    </xf>
    <xf numFmtId="3" fontId="32" fillId="35" borderId="0" xfId="0" applyNumberFormat="1" applyFont="1" applyFill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10" fontId="32" fillId="0" borderId="0" xfId="0" applyNumberFormat="1" applyFont="1" applyAlignment="1">
      <alignment horizontal="center"/>
    </xf>
    <xf numFmtId="0" fontId="27" fillId="35" borderId="20" xfId="43" applyFont="1" applyFill="1" applyBorder="1"/>
    <xf numFmtId="49" fontId="27" fillId="36" borderId="20" xfId="0" applyNumberFormat="1" applyFont="1" applyFill="1" applyBorder="1" applyAlignment="1">
      <alignment horizontal="center" vertical="top" shrinkToFit="1"/>
    </xf>
    <xf numFmtId="49" fontId="27" fillId="36" borderId="29" xfId="0" applyNumberFormat="1" applyFont="1" applyFill="1" applyBorder="1" applyAlignment="1">
      <alignment horizontal="left" vertical="top" shrinkToFit="1"/>
    </xf>
    <xf numFmtId="49" fontId="27" fillId="36" borderId="30" xfId="0" applyNumberFormat="1" applyFont="1" applyFill="1" applyBorder="1" applyAlignment="1">
      <alignment horizontal="left" vertical="top" shrinkToFit="1"/>
    </xf>
    <xf numFmtId="49" fontId="28" fillId="36" borderId="31" xfId="0" applyNumberFormat="1" applyFont="1" applyFill="1" applyBorder="1" applyAlignment="1">
      <alignment horizontal="center" vertical="center" wrapText="1"/>
    </xf>
    <xf numFmtId="49" fontId="27" fillId="36" borderId="15" xfId="0" applyNumberFormat="1" applyFont="1" applyFill="1" applyBorder="1" applyAlignment="1">
      <alignment horizontal="center" vertical="top" shrinkToFit="1"/>
    </xf>
    <xf numFmtId="0" fontId="29" fillId="36" borderId="15" xfId="43" applyFont="1" applyFill="1" applyBorder="1"/>
    <xf numFmtId="0" fontId="26" fillId="36" borderId="15" xfId="42" applyFont="1" applyFill="1" applyBorder="1" applyAlignment="1">
      <alignment horizontal="center" vertical="center"/>
    </xf>
    <xf numFmtId="0" fontId="26" fillId="36" borderId="15" xfId="42" applyFont="1" applyFill="1" applyBorder="1" applyAlignment="1">
      <alignment horizontal="left" vertical="center"/>
    </xf>
    <xf numFmtId="3" fontId="26" fillId="36" borderId="15" xfId="42" applyNumberFormat="1" applyFont="1" applyFill="1" applyBorder="1" applyAlignment="1">
      <alignment horizontal="center" vertical="center"/>
    </xf>
    <xf numFmtId="1" fontId="26" fillId="36" borderId="15" xfId="42" applyNumberFormat="1" applyFont="1" applyFill="1" applyBorder="1" applyAlignment="1">
      <alignment horizontal="left" vertical="center"/>
    </xf>
    <xf numFmtId="187" fontId="26" fillId="36" borderId="15" xfId="42" applyNumberFormat="1" applyFont="1" applyFill="1" applyBorder="1" applyAlignment="1">
      <alignment horizontal="center" vertical="center"/>
    </xf>
    <xf numFmtId="3" fontId="26" fillId="36" borderId="20" xfId="42" applyNumberFormat="1" applyFont="1" applyFill="1" applyBorder="1" applyAlignment="1">
      <alignment horizontal="center" vertical="center"/>
    </xf>
    <xf numFmtId="10" fontId="26" fillId="36" borderId="20" xfId="42" applyNumberFormat="1" applyFont="1" applyFill="1" applyBorder="1" applyAlignment="1">
      <alignment horizontal="center" vertical="center"/>
    </xf>
    <xf numFmtId="0" fontId="26" fillId="35" borderId="15" xfId="42" applyFont="1" applyFill="1" applyBorder="1" applyAlignment="1">
      <alignment horizontal="center" vertical="top"/>
    </xf>
    <xf numFmtId="0" fontId="26" fillId="35" borderId="21" xfId="42" applyFont="1" applyFill="1" applyBorder="1" applyAlignment="1">
      <alignment horizontal="center" vertical="top"/>
    </xf>
    <xf numFmtId="0" fontId="32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23" fillId="33" borderId="13" xfId="42" applyNumberFormat="1" applyFont="1" applyFill="1" applyBorder="1" applyAlignment="1">
      <alignment horizontal="center" vertical="center" wrapText="1"/>
    </xf>
    <xf numFmtId="1" fontId="26" fillId="36" borderId="15" xfId="42" applyNumberFormat="1" applyFont="1" applyFill="1" applyBorder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33" fillId="33" borderId="13" xfId="42" applyNumberFormat="1" applyFont="1" applyFill="1" applyBorder="1" applyAlignment="1">
      <alignment horizontal="center" vertical="center" wrapText="1"/>
    </xf>
    <xf numFmtId="1" fontId="30" fillId="35" borderId="15" xfId="42" applyNumberFormat="1" applyFont="1" applyFill="1" applyBorder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26" fillId="35" borderId="21" xfId="42" applyFont="1" applyFill="1" applyBorder="1" applyAlignment="1">
      <alignment horizontal="center" vertical="top"/>
    </xf>
    <xf numFmtId="0" fontId="26" fillId="35" borderId="23" xfId="42" applyFont="1" applyFill="1" applyBorder="1" applyAlignment="1">
      <alignment horizontal="center" vertical="top"/>
    </xf>
    <xf numFmtId="0" fontId="26" fillId="35" borderId="22" xfId="42" applyFont="1" applyFill="1" applyBorder="1" applyAlignment="1">
      <alignment horizontal="center" vertical="top"/>
    </xf>
    <xf numFmtId="0" fontId="26" fillId="35" borderId="21" xfId="42" applyFont="1" applyFill="1" applyBorder="1" applyAlignment="1">
      <alignment horizontal="center" vertical="center"/>
    </xf>
    <xf numFmtId="0" fontId="26" fillId="35" borderId="22" xfId="42" applyFont="1" applyFill="1" applyBorder="1" applyAlignment="1">
      <alignment horizontal="center" vertical="center"/>
    </xf>
    <xf numFmtId="0" fontId="26" fillId="35" borderId="23" xfId="42" applyFont="1" applyFill="1" applyBorder="1" applyAlignment="1">
      <alignment horizontal="center" vertical="center"/>
    </xf>
    <xf numFmtId="49" fontId="27" fillId="35" borderId="21" xfId="0" applyNumberFormat="1" applyFont="1" applyFill="1" applyBorder="1" applyAlignment="1">
      <alignment horizontal="center" vertical="top" shrinkToFit="1"/>
    </xf>
    <xf numFmtId="49" fontId="27" fillId="35" borderId="22" xfId="0" applyNumberFormat="1" applyFont="1" applyFill="1" applyBorder="1" applyAlignment="1">
      <alignment horizontal="center" vertical="top" shrinkToFit="1"/>
    </xf>
    <xf numFmtId="49" fontId="27" fillId="35" borderId="23" xfId="0" applyNumberFormat="1" applyFont="1" applyFill="1" applyBorder="1" applyAlignment="1">
      <alignment horizontal="center" vertical="top" shrinkToFi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6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1"/>
  <sheetViews>
    <sheetView tabSelected="1" topLeftCell="A46" zoomScale="80" zoomScaleNormal="80" workbookViewId="0">
      <selection activeCell="B46" sqref="B1:F1048576"/>
    </sheetView>
  </sheetViews>
  <sheetFormatPr defaultRowHeight="14.25"/>
  <cols>
    <col min="1" max="1" width="3.625" style="93" customWidth="1"/>
    <col min="2" max="2" width="4" hidden="1" customWidth="1"/>
    <col min="3" max="3" width="8.625" hidden="1" customWidth="1"/>
    <col min="4" max="4" width="9.25" hidden="1" customWidth="1"/>
    <col min="5" max="5" width="17" hidden="1" customWidth="1"/>
    <col min="6" max="6" width="4.625" hidden="1" customWidth="1"/>
    <col min="7" max="7" width="8.25" style="1" customWidth="1"/>
    <col min="8" max="8" width="6.875" customWidth="1"/>
    <col min="9" max="9" width="5.875" customWidth="1"/>
    <col min="10" max="10" width="5.125" customWidth="1"/>
    <col min="11" max="11" width="5.875" style="1" customWidth="1"/>
    <col min="12" max="12" width="9.875" customWidth="1"/>
    <col min="13" max="13" width="3.625" customWidth="1"/>
    <col min="14" max="14" width="4.25" customWidth="1"/>
    <col min="15" max="15" width="4" customWidth="1"/>
    <col min="16" max="16" width="7" style="5" customWidth="1"/>
    <col min="17" max="17" width="7" customWidth="1"/>
    <col min="18" max="18" width="8.875" customWidth="1"/>
    <col min="19" max="19" width="6.25" style="97" customWidth="1"/>
    <col min="20" max="20" width="5.375" style="97" customWidth="1"/>
    <col min="21" max="21" width="6.25" style="97" customWidth="1"/>
    <col min="22" max="22" width="5.125" style="101" customWidth="1"/>
    <col min="23" max="23" width="3.625" customWidth="1"/>
    <col min="24" max="24" width="13" customWidth="1"/>
    <col min="25" max="25" width="11.625" style="8" customWidth="1"/>
    <col min="26" max="26" width="7.25" style="10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9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9" style="4"/>
    <col min="38" max="38" width="9" style="1"/>
    <col min="39" max="39" width="10.25" style="1" customWidth="1"/>
    <col min="40" max="40" width="7" style="4" customWidth="1"/>
    <col min="41" max="41" width="8.25" style="4" customWidth="1"/>
    <col min="42" max="42" width="8" style="21" customWidth="1"/>
    <col min="43" max="43" width="31.625" customWidth="1"/>
  </cols>
  <sheetData>
    <row r="1" spans="1:46" s="3" customFormat="1" ht="72" customHeight="1">
      <c r="A1" s="120" t="s">
        <v>139</v>
      </c>
      <c r="B1" s="120"/>
      <c r="C1" s="120"/>
      <c r="D1" s="120"/>
      <c r="E1" s="120"/>
      <c r="F1" s="120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2"/>
      <c r="AS1" s="2"/>
      <c r="AT1" s="2"/>
    </row>
    <row r="2" spans="1:46" s="12" customFormat="1" ht="18" customHeight="1">
      <c r="A2" s="122" t="s">
        <v>19</v>
      </c>
      <c r="B2" s="111" t="s">
        <v>0</v>
      </c>
      <c r="C2" s="112"/>
      <c r="D2" s="113"/>
      <c r="E2" s="154" t="s">
        <v>1</v>
      </c>
      <c r="F2" s="125" t="s">
        <v>2</v>
      </c>
      <c r="G2" s="125" t="s">
        <v>17</v>
      </c>
      <c r="H2" s="125" t="s">
        <v>3</v>
      </c>
      <c r="I2" s="125" t="s">
        <v>4</v>
      </c>
      <c r="J2" s="125" t="s">
        <v>5</v>
      </c>
      <c r="K2" s="125" t="s">
        <v>6</v>
      </c>
      <c r="L2" s="125" t="s">
        <v>7</v>
      </c>
      <c r="M2" s="128" t="s">
        <v>20</v>
      </c>
      <c r="N2" s="129"/>
      <c r="O2" s="129"/>
      <c r="P2" s="129"/>
      <c r="Q2" s="129"/>
      <c r="R2" s="130"/>
      <c r="S2" s="94"/>
      <c r="T2" s="94"/>
      <c r="U2" s="94"/>
      <c r="V2" s="98"/>
      <c r="W2" s="131" t="s">
        <v>21</v>
      </c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3"/>
      <c r="AL2" s="134" t="s">
        <v>22</v>
      </c>
      <c r="AM2" s="134" t="s">
        <v>23</v>
      </c>
      <c r="AN2" s="137" t="s">
        <v>24</v>
      </c>
      <c r="AO2" s="148" t="s">
        <v>25</v>
      </c>
      <c r="AP2" s="140" t="s">
        <v>26</v>
      </c>
      <c r="AQ2" s="145" t="s">
        <v>8</v>
      </c>
      <c r="AR2" s="11"/>
      <c r="AS2" s="11"/>
      <c r="AT2" s="11"/>
    </row>
    <row r="3" spans="1:46" s="12" customFormat="1" ht="46.5" customHeight="1">
      <c r="A3" s="123"/>
      <c r="B3" s="114"/>
      <c r="C3" s="115"/>
      <c r="D3" s="116"/>
      <c r="E3" s="155"/>
      <c r="F3" s="126"/>
      <c r="G3" s="126"/>
      <c r="H3" s="126"/>
      <c r="I3" s="126"/>
      <c r="J3" s="126"/>
      <c r="K3" s="126"/>
      <c r="L3" s="126"/>
      <c r="M3" s="131" t="s">
        <v>9</v>
      </c>
      <c r="N3" s="132"/>
      <c r="O3" s="133"/>
      <c r="P3" s="137" t="s">
        <v>10</v>
      </c>
      <c r="Q3" s="134" t="s">
        <v>11</v>
      </c>
      <c r="R3" s="134" t="s">
        <v>12</v>
      </c>
      <c r="S3" s="154" t="s">
        <v>13</v>
      </c>
      <c r="T3" s="154" t="s">
        <v>203</v>
      </c>
      <c r="U3" s="154" t="s">
        <v>204</v>
      </c>
      <c r="V3" s="154" t="s">
        <v>205</v>
      </c>
      <c r="W3" s="125" t="s">
        <v>19</v>
      </c>
      <c r="X3" s="125" t="s">
        <v>38</v>
      </c>
      <c r="Y3" s="154" t="s">
        <v>39</v>
      </c>
      <c r="Z3" s="152" t="s">
        <v>18</v>
      </c>
      <c r="AA3" s="134" t="s">
        <v>14</v>
      </c>
      <c r="AB3" s="134" t="s">
        <v>27</v>
      </c>
      <c r="AC3" s="134" t="s">
        <v>15</v>
      </c>
      <c r="AD3" s="125" t="s">
        <v>37</v>
      </c>
      <c r="AE3" s="125" t="s">
        <v>40</v>
      </c>
      <c r="AF3" s="137" t="s">
        <v>41</v>
      </c>
      <c r="AG3" s="137" t="s">
        <v>28</v>
      </c>
      <c r="AH3" s="137" t="s">
        <v>16</v>
      </c>
      <c r="AI3" s="143" t="s">
        <v>29</v>
      </c>
      <c r="AJ3" s="144"/>
      <c r="AK3" s="137" t="s">
        <v>30</v>
      </c>
      <c r="AL3" s="135"/>
      <c r="AM3" s="135"/>
      <c r="AN3" s="138"/>
      <c r="AO3" s="149"/>
      <c r="AP3" s="141"/>
      <c r="AQ3" s="146"/>
      <c r="AR3" s="11"/>
      <c r="AS3" s="11"/>
      <c r="AT3" s="11"/>
    </row>
    <row r="4" spans="1:46" s="12" customFormat="1" ht="84" customHeight="1">
      <c r="A4" s="124"/>
      <c r="B4" s="117"/>
      <c r="C4" s="118"/>
      <c r="D4" s="119"/>
      <c r="E4" s="156"/>
      <c r="F4" s="127"/>
      <c r="G4" s="127"/>
      <c r="H4" s="127"/>
      <c r="I4" s="127"/>
      <c r="J4" s="127"/>
      <c r="K4" s="127"/>
      <c r="L4" s="127"/>
      <c r="M4" s="13" t="s">
        <v>31</v>
      </c>
      <c r="N4" s="13" t="s">
        <v>32</v>
      </c>
      <c r="O4" s="13" t="s">
        <v>33</v>
      </c>
      <c r="P4" s="139"/>
      <c r="Q4" s="136"/>
      <c r="R4" s="136"/>
      <c r="S4" s="156"/>
      <c r="T4" s="156"/>
      <c r="U4" s="156"/>
      <c r="V4" s="156"/>
      <c r="W4" s="127"/>
      <c r="X4" s="127"/>
      <c r="Y4" s="156"/>
      <c r="Z4" s="153"/>
      <c r="AA4" s="136"/>
      <c r="AB4" s="136"/>
      <c r="AC4" s="136"/>
      <c r="AD4" s="127"/>
      <c r="AE4" s="127"/>
      <c r="AF4" s="151"/>
      <c r="AG4" s="139"/>
      <c r="AH4" s="139"/>
      <c r="AI4" s="14" t="s">
        <v>34</v>
      </c>
      <c r="AJ4" s="15" t="s">
        <v>35</v>
      </c>
      <c r="AK4" s="139"/>
      <c r="AL4" s="136"/>
      <c r="AM4" s="136"/>
      <c r="AN4" s="139"/>
      <c r="AO4" s="150"/>
      <c r="AP4" s="142"/>
      <c r="AQ4" s="147"/>
      <c r="AR4" s="11"/>
      <c r="AS4" s="11"/>
      <c r="AT4" s="11"/>
    </row>
    <row r="5" spans="1:46" s="37" customFormat="1" ht="23.25" customHeight="1" thickBot="1">
      <c r="A5" s="102">
        <v>1</v>
      </c>
      <c r="B5" s="22" t="s">
        <v>43</v>
      </c>
      <c r="C5" s="23" t="s">
        <v>44</v>
      </c>
      <c r="D5" s="24" t="s">
        <v>45</v>
      </c>
      <c r="E5" s="25" t="s">
        <v>140</v>
      </c>
      <c r="F5" s="26" t="s">
        <v>73</v>
      </c>
      <c r="G5" s="27" t="s">
        <v>72</v>
      </c>
      <c r="H5" s="26" t="s">
        <v>93</v>
      </c>
      <c r="I5" s="28"/>
      <c r="J5" s="26" t="s">
        <v>116</v>
      </c>
      <c r="K5" s="28">
        <v>10</v>
      </c>
      <c r="L5" s="29" t="s">
        <v>36</v>
      </c>
      <c r="M5" s="26" t="s">
        <v>129</v>
      </c>
      <c r="N5" s="26" t="s">
        <v>132</v>
      </c>
      <c r="O5" s="26" t="s">
        <v>132</v>
      </c>
      <c r="P5" s="30">
        <f t="shared" ref="P5:P42" si="0">M5*400+N5*100+O5</f>
        <v>6800</v>
      </c>
      <c r="Q5" s="28">
        <v>330</v>
      </c>
      <c r="R5" s="30">
        <f t="shared" ref="R5:R42" si="1">P5*Q5</f>
        <v>2244000</v>
      </c>
      <c r="S5" s="57">
        <f t="shared" ref="S5:S42" si="2">R5*0.01%</f>
        <v>224.4</v>
      </c>
      <c r="T5" s="57"/>
      <c r="U5" s="57"/>
      <c r="V5" s="99"/>
      <c r="W5" s="29"/>
      <c r="X5" s="29"/>
      <c r="Y5" s="31"/>
      <c r="Z5" s="32"/>
      <c r="AA5" s="28"/>
      <c r="AB5" s="28"/>
      <c r="AC5" s="28"/>
      <c r="AD5" s="28"/>
      <c r="AE5" s="28"/>
      <c r="AF5" s="33">
        <f t="shared" ref="AF5:AF42" si="3">AE5*7850*0.3%</f>
        <v>0</v>
      </c>
      <c r="AG5" s="30"/>
      <c r="AH5" s="30">
        <f t="shared" ref="AH5:AH42" si="4">AC5*AG5</f>
        <v>0</v>
      </c>
      <c r="AI5" s="28"/>
      <c r="AJ5" s="30"/>
      <c r="AK5" s="30">
        <f t="shared" ref="AK5:AK42" si="5">AH5-AJ5</f>
        <v>0</v>
      </c>
      <c r="AL5" s="30">
        <f>R5+AK5</f>
        <v>2244000</v>
      </c>
      <c r="AM5" s="28"/>
      <c r="AN5" s="30"/>
      <c r="AO5" s="34"/>
      <c r="AP5" s="35">
        <v>1E-4</v>
      </c>
      <c r="AQ5" s="29"/>
      <c r="AR5" s="36"/>
      <c r="AS5" s="36"/>
      <c r="AT5" s="36"/>
    </row>
    <row r="6" spans="1:46" s="37" customFormat="1" ht="23.25" customHeight="1">
      <c r="A6" s="104"/>
      <c r="B6" s="22"/>
      <c r="C6" s="23"/>
      <c r="D6" s="24"/>
      <c r="E6" s="31"/>
      <c r="F6" s="26"/>
      <c r="G6" s="27" t="s">
        <v>72</v>
      </c>
      <c r="H6" s="26" t="s">
        <v>93</v>
      </c>
      <c r="I6" s="28"/>
      <c r="J6" s="26" t="s">
        <v>117</v>
      </c>
      <c r="K6" s="28">
        <v>10</v>
      </c>
      <c r="L6" s="29" t="s">
        <v>36</v>
      </c>
      <c r="M6" s="26" t="s">
        <v>130</v>
      </c>
      <c r="N6" s="26" t="s">
        <v>124</v>
      </c>
      <c r="O6" s="26" t="s">
        <v>124</v>
      </c>
      <c r="P6" s="30">
        <f t="shared" si="0"/>
        <v>2501</v>
      </c>
      <c r="Q6" s="28">
        <v>330</v>
      </c>
      <c r="R6" s="30">
        <f t="shared" si="1"/>
        <v>825330</v>
      </c>
      <c r="S6" s="57">
        <f t="shared" si="2"/>
        <v>82.533000000000001</v>
      </c>
      <c r="T6" s="57"/>
      <c r="U6" s="57"/>
      <c r="V6" s="99"/>
      <c r="W6" s="29"/>
      <c r="X6" s="29"/>
      <c r="Y6" s="31"/>
      <c r="Z6" s="32"/>
      <c r="AA6" s="28"/>
      <c r="AB6" s="28"/>
      <c r="AC6" s="28"/>
      <c r="AD6" s="28"/>
      <c r="AE6" s="28"/>
      <c r="AF6" s="33">
        <f t="shared" si="3"/>
        <v>0</v>
      </c>
      <c r="AG6" s="30"/>
      <c r="AH6" s="30">
        <f t="shared" si="4"/>
        <v>0</v>
      </c>
      <c r="AI6" s="28"/>
      <c r="AJ6" s="30"/>
      <c r="AK6" s="30">
        <f t="shared" si="5"/>
        <v>0</v>
      </c>
      <c r="AL6" s="30">
        <f>R6+AK6</f>
        <v>825330</v>
      </c>
      <c r="AM6" s="28"/>
      <c r="AN6" s="30"/>
      <c r="AO6" s="34"/>
      <c r="AP6" s="35">
        <v>1E-4</v>
      </c>
      <c r="AQ6" s="29"/>
      <c r="AR6" s="36"/>
      <c r="AS6" s="36"/>
      <c r="AT6" s="36"/>
    </row>
    <row r="7" spans="1:46" s="37" customFormat="1" ht="23.25" customHeight="1">
      <c r="A7" s="103"/>
      <c r="B7" s="22"/>
      <c r="C7" s="23"/>
      <c r="D7" s="24"/>
      <c r="E7" s="31"/>
      <c r="F7" s="26"/>
      <c r="G7" s="27"/>
      <c r="H7" s="26"/>
      <c r="I7" s="28"/>
      <c r="J7" s="26"/>
      <c r="K7" s="28"/>
      <c r="L7" s="29"/>
      <c r="M7" s="26"/>
      <c r="N7" s="26"/>
      <c r="O7" s="26"/>
      <c r="P7" s="30"/>
      <c r="Q7" s="28"/>
      <c r="R7" s="30">
        <f>SUM(R5:R6)</f>
        <v>3069330</v>
      </c>
      <c r="S7" s="57">
        <f>SUM(S5:S6)</f>
        <v>306.93299999999999</v>
      </c>
      <c r="T7" s="57">
        <v>68</v>
      </c>
      <c r="U7" s="57">
        <f t="shared" ref="U7:U52" si="6">S7-T7</f>
        <v>238.93299999999999</v>
      </c>
      <c r="V7" s="99">
        <f t="shared" ref="V7:V52" si="7">U7*75%+T7</f>
        <v>247.19974999999999</v>
      </c>
      <c r="W7" s="29"/>
      <c r="X7" s="29"/>
      <c r="Y7" s="31"/>
      <c r="Z7" s="32"/>
      <c r="AA7" s="28"/>
      <c r="AB7" s="28"/>
      <c r="AC7" s="28"/>
      <c r="AD7" s="28"/>
      <c r="AE7" s="28"/>
      <c r="AF7" s="33"/>
      <c r="AG7" s="30"/>
      <c r="AH7" s="30"/>
      <c r="AI7" s="28"/>
      <c r="AJ7" s="30"/>
      <c r="AK7" s="30"/>
      <c r="AL7" s="30"/>
      <c r="AM7" s="28"/>
      <c r="AN7" s="30"/>
      <c r="AO7" s="34"/>
      <c r="AP7" s="35"/>
      <c r="AQ7" s="29"/>
      <c r="AR7" s="36"/>
      <c r="AS7" s="36"/>
      <c r="AT7" s="36"/>
    </row>
    <row r="8" spans="1:46" s="37" customFormat="1" ht="23.25" customHeight="1" thickBot="1">
      <c r="A8" s="102">
        <v>2</v>
      </c>
      <c r="B8" s="22" t="s">
        <v>43</v>
      </c>
      <c r="C8" s="23" t="s">
        <v>47</v>
      </c>
      <c r="D8" s="24" t="s">
        <v>48</v>
      </c>
      <c r="E8" s="25" t="s">
        <v>141</v>
      </c>
      <c r="F8" s="26" t="s">
        <v>74</v>
      </c>
      <c r="G8" s="27" t="s">
        <v>72</v>
      </c>
      <c r="H8" s="26" t="s">
        <v>93</v>
      </c>
      <c r="I8" s="28"/>
      <c r="J8" s="26" t="s">
        <v>118</v>
      </c>
      <c r="K8" s="28">
        <v>10</v>
      </c>
      <c r="L8" s="29" t="s">
        <v>36</v>
      </c>
      <c r="M8" s="26" t="s">
        <v>131</v>
      </c>
      <c r="N8" s="26" t="s">
        <v>124</v>
      </c>
      <c r="O8" s="26" t="s">
        <v>124</v>
      </c>
      <c r="P8" s="30">
        <f t="shared" si="0"/>
        <v>3701</v>
      </c>
      <c r="Q8" s="28">
        <v>330</v>
      </c>
      <c r="R8" s="30">
        <f t="shared" si="1"/>
        <v>1221330</v>
      </c>
      <c r="S8" s="57">
        <f t="shared" si="2"/>
        <v>122.13300000000001</v>
      </c>
      <c r="T8" s="57"/>
      <c r="U8" s="57"/>
      <c r="V8" s="99"/>
      <c r="W8" s="29"/>
      <c r="X8" s="29"/>
      <c r="Y8" s="31"/>
      <c r="Z8" s="32"/>
      <c r="AA8" s="28"/>
      <c r="AB8" s="28"/>
      <c r="AC8" s="28"/>
      <c r="AD8" s="28"/>
      <c r="AE8" s="28"/>
      <c r="AF8" s="33">
        <f t="shared" si="3"/>
        <v>0</v>
      </c>
      <c r="AG8" s="30"/>
      <c r="AH8" s="30">
        <f t="shared" si="4"/>
        <v>0</v>
      </c>
      <c r="AI8" s="28"/>
      <c r="AJ8" s="30"/>
      <c r="AK8" s="30">
        <f t="shared" si="5"/>
        <v>0</v>
      </c>
      <c r="AL8" s="30">
        <f>R8+AK8</f>
        <v>1221330</v>
      </c>
      <c r="AM8" s="28"/>
      <c r="AN8" s="30"/>
      <c r="AO8" s="34"/>
      <c r="AP8" s="35">
        <v>1E-4</v>
      </c>
      <c r="AQ8" s="29"/>
      <c r="AR8" s="36"/>
      <c r="AS8" s="36"/>
      <c r="AT8" s="36"/>
    </row>
    <row r="9" spans="1:46" s="52" customFormat="1" ht="23.25" customHeight="1">
      <c r="A9" s="104"/>
      <c r="B9" s="38"/>
      <c r="C9" s="39"/>
      <c r="D9" s="40"/>
      <c r="E9" s="41"/>
      <c r="F9" s="42" t="s">
        <v>192</v>
      </c>
      <c r="G9" s="43" t="s">
        <v>149</v>
      </c>
      <c r="H9" s="44" t="s">
        <v>138</v>
      </c>
      <c r="I9" s="45"/>
      <c r="J9" s="44"/>
      <c r="K9" s="45"/>
      <c r="L9" s="46" t="s">
        <v>36</v>
      </c>
      <c r="M9" s="44" t="s">
        <v>193</v>
      </c>
      <c r="N9" s="44" t="s">
        <v>124</v>
      </c>
      <c r="O9" s="44" t="s">
        <v>180</v>
      </c>
      <c r="P9" s="33">
        <f>M9*400+N9*100+O9</f>
        <v>4593</v>
      </c>
      <c r="Q9" s="45">
        <v>100</v>
      </c>
      <c r="R9" s="33">
        <f>P9*Q9</f>
        <v>459300</v>
      </c>
      <c r="S9" s="57">
        <f>R9*0.01%</f>
        <v>45.93</v>
      </c>
      <c r="T9" s="57"/>
      <c r="U9" s="57"/>
      <c r="V9" s="99"/>
      <c r="W9" s="46"/>
      <c r="X9" s="46"/>
      <c r="Y9" s="47"/>
      <c r="Z9" s="48"/>
      <c r="AA9" s="45"/>
      <c r="AB9" s="45"/>
      <c r="AC9" s="45"/>
      <c r="AD9" s="45"/>
      <c r="AE9" s="45"/>
      <c r="AF9" s="33">
        <f>AE9*7850*0.3%</f>
        <v>0</v>
      </c>
      <c r="AG9" s="33"/>
      <c r="AH9" s="33">
        <f>AC9*AG9</f>
        <v>0</v>
      </c>
      <c r="AI9" s="45"/>
      <c r="AJ9" s="33"/>
      <c r="AK9" s="33">
        <f>AH9-AJ9</f>
        <v>0</v>
      </c>
      <c r="AL9" s="33">
        <f>R9+AK9</f>
        <v>459300</v>
      </c>
      <c r="AM9" s="45"/>
      <c r="AN9" s="33"/>
      <c r="AO9" s="49"/>
      <c r="AP9" s="50">
        <v>1E-4</v>
      </c>
      <c r="AQ9" s="46"/>
      <c r="AR9" s="51"/>
      <c r="AS9" s="51"/>
      <c r="AT9" s="51"/>
    </row>
    <row r="10" spans="1:46" s="52" customFormat="1" ht="23.25" customHeight="1">
      <c r="A10" s="103"/>
      <c r="B10" s="38"/>
      <c r="C10" s="39"/>
      <c r="D10" s="40"/>
      <c r="E10" s="41"/>
      <c r="F10" s="42"/>
      <c r="G10" s="43"/>
      <c r="H10" s="44"/>
      <c r="I10" s="45"/>
      <c r="J10" s="44"/>
      <c r="K10" s="45"/>
      <c r="L10" s="46"/>
      <c r="M10" s="44"/>
      <c r="N10" s="44"/>
      <c r="O10" s="44"/>
      <c r="P10" s="33"/>
      <c r="Q10" s="45"/>
      <c r="R10" s="33">
        <f>SUM(R8:R9)</f>
        <v>1680630</v>
      </c>
      <c r="S10" s="57">
        <f>R10*0.01%</f>
        <v>168.06300000000002</v>
      </c>
      <c r="T10" s="57"/>
      <c r="U10" s="57"/>
      <c r="V10" s="99"/>
      <c r="W10" s="46"/>
      <c r="X10" s="46"/>
      <c r="Y10" s="47"/>
      <c r="Z10" s="48"/>
      <c r="AA10" s="45"/>
      <c r="AB10" s="45"/>
      <c r="AC10" s="45"/>
      <c r="AD10" s="45"/>
      <c r="AE10" s="45"/>
      <c r="AF10" s="33"/>
      <c r="AG10" s="33"/>
      <c r="AH10" s="33"/>
      <c r="AI10" s="45"/>
      <c r="AJ10" s="33"/>
      <c r="AK10" s="33"/>
      <c r="AL10" s="33"/>
      <c r="AM10" s="45"/>
      <c r="AN10" s="33"/>
      <c r="AO10" s="49"/>
      <c r="AP10" s="50"/>
      <c r="AQ10" s="46"/>
      <c r="AR10" s="51"/>
      <c r="AS10" s="51"/>
      <c r="AT10" s="51"/>
    </row>
    <row r="11" spans="1:46" s="37" customFormat="1" ht="23.25" customHeight="1">
      <c r="A11" s="102">
        <v>3</v>
      </c>
      <c r="B11" s="22" t="s">
        <v>49</v>
      </c>
      <c r="C11" s="23" t="s">
        <v>50</v>
      </c>
      <c r="D11" s="24" t="s">
        <v>51</v>
      </c>
      <c r="E11" s="53" t="s">
        <v>142</v>
      </c>
      <c r="F11" s="26" t="s">
        <v>75</v>
      </c>
      <c r="G11" s="27" t="s">
        <v>72</v>
      </c>
      <c r="H11" s="26" t="s">
        <v>95</v>
      </c>
      <c r="I11" s="28"/>
      <c r="J11" s="26"/>
      <c r="K11" s="28">
        <v>10</v>
      </c>
      <c r="L11" s="29" t="s">
        <v>36</v>
      </c>
      <c r="M11" s="26" t="s">
        <v>132</v>
      </c>
      <c r="N11" s="26" t="s">
        <v>124</v>
      </c>
      <c r="O11" s="26" t="s">
        <v>124</v>
      </c>
      <c r="P11" s="30">
        <f t="shared" si="0"/>
        <v>101</v>
      </c>
      <c r="Q11" s="28">
        <v>330</v>
      </c>
      <c r="R11" s="30">
        <f t="shared" si="1"/>
        <v>33330</v>
      </c>
      <c r="S11" s="57">
        <f t="shared" si="2"/>
        <v>3.3330000000000002</v>
      </c>
      <c r="T11" s="57"/>
      <c r="U11" s="57"/>
      <c r="V11" s="99"/>
      <c r="W11" s="29"/>
      <c r="X11" s="29"/>
      <c r="Y11" s="31"/>
      <c r="Z11" s="32"/>
      <c r="AA11" s="28"/>
      <c r="AB11" s="28"/>
      <c r="AC11" s="28"/>
      <c r="AD11" s="28"/>
      <c r="AE11" s="28"/>
      <c r="AF11" s="33">
        <f t="shared" si="3"/>
        <v>0</v>
      </c>
      <c r="AG11" s="30"/>
      <c r="AH11" s="30">
        <f t="shared" si="4"/>
        <v>0</v>
      </c>
      <c r="AI11" s="28"/>
      <c r="AJ11" s="30"/>
      <c r="AK11" s="30">
        <f t="shared" si="5"/>
        <v>0</v>
      </c>
      <c r="AL11" s="30">
        <f>R11+AK11</f>
        <v>33330</v>
      </c>
      <c r="AM11" s="28"/>
      <c r="AN11" s="30"/>
      <c r="AO11" s="34"/>
      <c r="AP11" s="35">
        <v>1E-4</v>
      </c>
      <c r="AQ11" s="29"/>
      <c r="AR11" s="36"/>
      <c r="AS11" s="36"/>
      <c r="AT11" s="36"/>
    </row>
    <row r="12" spans="1:46" s="37" customFormat="1" ht="23.25" customHeight="1">
      <c r="A12" s="104"/>
      <c r="B12" s="22"/>
      <c r="C12" s="23"/>
      <c r="D12" s="24"/>
      <c r="E12" s="31"/>
      <c r="F12" s="26"/>
      <c r="G12" s="27" t="s">
        <v>72</v>
      </c>
      <c r="H12" s="26" t="s">
        <v>96</v>
      </c>
      <c r="I12" s="28"/>
      <c r="J12" s="26"/>
      <c r="K12" s="28">
        <v>10</v>
      </c>
      <c r="L12" s="29" t="s">
        <v>36</v>
      </c>
      <c r="M12" s="26" t="s">
        <v>124</v>
      </c>
      <c r="N12" s="26" t="s">
        <v>124</v>
      </c>
      <c r="O12" s="26" t="s">
        <v>124</v>
      </c>
      <c r="P12" s="30">
        <f t="shared" si="0"/>
        <v>501</v>
      </c>
      <c r="Q12" s="28">
        <v>330</v>
      </c>
      <c r="R12" s="30">
        <f t="shared" si="1"/>
        <v>165330</v>
      </c>
      <c r="S12" s="57">
        <f t="shared" si="2"/>
        <v>16.533000000000001</v>
      </c>
      <c r="T12" s="57"/>
      <c r="U12" s="57"/>
      <c r="V12" s="99"/>
      <c r="W12" s="29"/>
      <c r="X12" s="29"/>
      <c r="Y12" s="31"/>
      <c r="Z12" s="32"/>
      <c r="AA12" s="28"/>
      <c r="AB12" s="28"/>
      <c r="AC12" s="28"/>
      <c r="AD12" s="28"/>
      <c r="AE12" s="28"/>
      <c r="AF12" s="33">
        <f t="shared" si="3"/>
        <v>0</v>
      </c>
      <c r="AG12" s="30"/>
      <c r="AH12" s="30">
        <f t="shared" si="4"/>
        <v>0</v>
      </c>
      <c r="AI12" s="28"/>
      <c r="AJ12" s="30"/>
      <c r="AK12" s="30">
        <f t="shared" si="5"/>
        <v>0</v>
      </c>
      <c r="AL12" s="30">
        <f>R12+AK12</f>
        <v>165330</v>
      </c>
      <c r="AM12" s="28"/>
      <c r="AN12" s="30"/>
      <c r="AO12" s="34"/>
      <c r="AP12" s="35">
        <v>1E-4</v>
      </c>
      <c r="AQ12" s="29"/>
      <c r="AR12" s="36"/>
      <c r="AS12" s="36"/>
      <c r="AT12" s="36"/>
    </row>
    <row r="13" spans="1:46" s="37" customFormat="1" ht="23.25" customHeight="1">
      <c r="A13" s="104"/>
      <c r="B13" s="22"/>
      <c r="C13" s="23"/>
      <c r="D13" s="24"/>
      <c r="E13" s="31"/>
      <c r="F13" s="26"/>
      <c r="G13" s="27" t="s">
        <v>72</v>
      </c>
      <c r="H13" s="26" t="s">
        <v>97</v>
      </c>
      <c r="I13" s="28"/>
      <c r="J13" s="26"/>
      <c r="K13" s="28">
        <v>10</v>
      </c>
      <c r="L13" s="29" t="s">
        <v>36</v>
      </c>
      <c r="M13" s="26" t="s">
        <v>124</v>
      </c>
      <c r="N13" s="26" t="s">
        <v>124</v>
      </c>
      <c r="O13" s="26" t="s">
        <v>124</v>
      </c>
      <c r="P13" s="30">
        <f t="shared" si="0"/>
        <v>501</v>
      </c>
      <c r="Q13" s="28">
        <v>330</v>
      </c>
      <c r="R13" s="30">
        <f t="shared" si="1"/>
        <v>165330</v>
      </c>
      <c r="S13" s="57">
        <f t="shared" si="2"/>
        <v>16.533000000000001</v>
      </c>
      <c r="T13" s="57"/>
      <c r="U13" s="57"/>
      <c r="V13" s="99"/>
      <c r="W13" s="29"/>
      <c r="X13" s="29"/>
      <c r="Y13" s="31"/>
      <c r="Z13" s="32"/>
      <c r="AA13" s="28"/>
      <c r="AB13" s="28"/>
      <c r="AC13" s="28"/>
      <c r="AD13" s="28"/>
      <c r="AE13" s="28"/>
      <c r="AF13" s="33">
        <f t="shared" si="3"/>
        <v>0</v>
      </c>
      <c r="AG13" s="30"/>
      <c r="AH13" s="30">
        <f t="shared" si="4"/>
        <v>0</v>
      </c>
      <c r="AI13" s="28"/>
      <c r="AJ13" s="30"/>
      <c r="AK13" s="30">
        <f t="shared" si="5"/>
        <v>0</v>
      </c>
      <c r="AL13" s="30">
        <f>R13+AK13</f>
        <v>165330</v>
      </c>
      <c r="AM13" s="28"/>
      <c r="AN13" s="30"/>
      <c r="AO13" s="34"/>
      <c r="AP13" s="35">
        <v>1E-4</v>
      </c>
      <c r="AQ13" s="29"/>
      <c r="AR13" s="36"/>
      <c r="AS13" s="36"/>
      <c r="AT13" s="36"/>
    </row>
    <row r="14" spans="1:46" s="37" customFormat="1" ht="23.25" customHeight="1">
      <c r="A14" s="104"/>
      <c r="B14" s="22"/>
      <c r="C14" s="23"/>
      <c r="D14" s="24"/>
      <c r="E14" s="31"/>
      <c r="F14" s="26"/>
      <c r="G14" s="27" t="s">
        <v>72</v>
      </c>
      <c r="H14" s="26" t="s">
        <v>98</v>
      </c>
      <c r="I14" s="28"/>
      <c r="J14" s="26"/>
      <c r="K14" s="28">
        <v>10</v>
      </c>
      <c r="L14" s="29" t="s">
        <v>36</v>
      </c>
      <c r="M14" s="26" t="s">
        <v>128</v>
      </c>
      <c r="N14" s="26" t="s">
        <v>128</v>
      </c>
      <c r="O14" s="26" t="s">
        <v>128</v>
      </c>
      <c r="P14" s="30">
        <f t="shared" si="0"/>
        <v>1002</v>
      </c>
      <c r="Q14" s="28">
        <v>330</v>
      </c>
      <c r="R14" s="30">
        <f t="shared" si="1"/>
        <v>330660</v>
      </c>
      <c r="S14" s="57">
        <f t="shared" si="2"/>
        <v>33.066000000000003</v>
      </c>
      <c r="T14" s="57"/>
      <c r="U14" s="57"/>
      <c r="V14" s="99"/>
      <c r="W14" s="29"/>
      <c r="X14" s="29"/>
      <c r="Y14" s="31"/>
      <c r="Z14" s="32"/>
      <c r="AA14" s="28"/>
      <c r="AB14" s="28"/>
      <c r="AC14" s="28"/>
      <c r="AD14" s="28"/>
      <c r="AE14" s="28"/>
      <c r="AF14" s="33">
        <f t="shared" si="3"/>
        <v>0</v>
      </c>
      <c r="AG14" s="30"/>
      <c r="AH14" s="30">
        <f t="shared" si="4"/>
        <v>0</v>
      </c>
      <c r="AI14" s="28"/>
      <c r="AJ14" s="30"/>
      <c r="AK14" s="30">
        <f t="shared" si="5"/>
        <v>0</v>
      </c>
      <c r="AL14" s="30">
        <f>R14+AK14</f>
        <v>330660</v>
      </c>
      <c r="AM14" s="28"/>
      <c r="AN14" s="30"/>
      <c r="AO14" s="34"/>
      <c r="AP14" s="35">
        <v>1E-4</v>
      </c>
      <c r="AQ14" s="29"/>
      <c r="AR14" s="36"/>
      <c r="AS14" s="36"/>
      <c r="AT14" s="36"/>
    </row>
    <row r="15" spans="1:46" s="37" customFormat="1" ht="23.25" customHeight="1">
      <c r="A15" s="104"/>
      <c r="B15" s="22"/>
      <c r="C15" s="23"/>
      <c r="D15" s="24"/>
      <c r="E15" s="31"/>
      <c r="F15" s="26"/>
      <c r="G15" s="27" t="s">
        <v>72</v>
      </c>
      <c r="H15" s="26" t="s">
        <v>99</v>
      </c>
      <c r="I15" s="28"/>
      <c r="J15" s="26"/>
      <c r="K15" s="28">
        <v>10</v>
      </c>
      <c r="L15" s="29" t="s">
        <v>36</v>
      </c>
      <c r="M15" s="26" t="s">
        <v>124</v>
      </c>
      <c r="N15" s="26" t="s">
        <v>128</v>
      </c>
      <c r="O15" s="26" t="s">
        <v>128</v>
      </c>
      <c r="P15" s="30">
        <f t="shared" si="0"/>
        <v>602</v>
      </c>
      <c r="Q15" s="28">
        <v>330</v>
      </c>
      <c r="R15" s="30">
        <f t="shared" si="1"/>
        <v>198660</v>
      </c>
      <c r="S15" s="57">
        <f t="shared" si="2"/>
        <v>19.866</v>
      </c>
      <c r="T15" s="57"/>
      <c r="U15" s="57"/>
      <c r="V15" s="99"/>
      <c r="W15" s="29"/>
      <c r="X15" s="29"/>
      <c r="Y15" s="31"/>
      <c r="Z15" s="32"/>
      <c r="AA15" s="28"/>
      <c r="AB15" s="28"/>
      <c r="AC15" s="28"/>
      <c r="AD15" s="28"/>
      <c r="AE15" s="28"/>
      <c r="AF15" s="33">
        <f t="shared" si="3"/>
        <v>0</v>
      </c>
      <c r="AG15" s="30"/>
      <c r="AH15" s="30">
        <f t="shared" si="4"/>
        <v>0</v>
      </c>
      <c r="AI15" s="28"/>
      <c r="AJ15" s="30"/>
      <c r="AK15" s="30">
        <f t="shared" si="5"/>
        <v>0</v>
      </c>
      <c r="AL15" s="30">
        <f>R15+AK15</f>
        <v>198660</v>
      </c>
      <c r="AM15" s="28"/>
      <c r="AN15" s="30"/>
      <c r="AO15" s="34"/>
      <c r="AP15" s="35">
        <v>1E-4</v>
      </c>
      <c r="AQ15" s="29"/>
      <c r="AR15" s="36"/>
      <c r="AS15" s="36"/>
      <c r="AT15" s="36"/>
    </row>
    <row r="16" spans="1:46" s="37" customFormat="1" ht="23.25" customHeight="1">
      <c r="A16" s="104"/>
      <c r="B16" s="22"/>
      <c r="C16" s="23"/>
      <c r="D16" s="24"/>
      <c r="E16" s="31"/>
      <c r="F16" s="26"/>
      <c r="G16" s="27" t="s">
        <v>143</v>
      </c>
      <c r="H16" s="26" t="s">
        <v>144</v>
      </c>
      <c r="I16" s="28"/>
      <c r="J16" s="26"/>
      <c r="K16" s="28">
        <v>10</v>
      </c>
      <c r="L16" s="29" t="s">
        <v>36</v>
      </c>
      <c r="M16" s="26" t="s">
        <v>131</v>
      </c>
      <c r="N16" s="26" t="s">
        <v>124</v>
      </c>
      <c r="O16" s="26" t="s">
        <v>145</v>
      </c>
      <c r="P16" s="30">
        <f t="shared" ref="P16" si="8">M16*400+N16*100+O16</f>
        <v>3797</v>
      </c>
      <c r="Q16" s="28">
        <v>330</v>
      </c>
      <c r="R16" s="30">
        <f t="shared" ref="R16" si="9">P16*Q16</f>
        <v>1253010</v>
      </c>
      <c r="S16" s="57">
        <f t="shared" ref="S16" si="10">R16*0.01%</f>
        <v>125.301</v>
      </c>
      <c r="T16" s="57"/>
      <c r="U16" s="57"/>
      <c r="V16" s="99"/>
      <c r="W16" s="29"/>
      <c r="X16" s="29"/>
      <c r="Y16" s="31"/>
      <c r="Z16" s="32"/>
      <c r="AA16" s="28"/>
      <c r="AB16" s="28"/>
      <c r="AC16" s="28"/>
      <c r="AD16" s="28"/>
      <c r="AE16" s="28"/>
      <c r="AF16" s="33"/>
      <c r="AG16" s="30"/>
      <c r="AH16" s="30"/>
      <c r="AI16" s="28"/>
      <c r="AJ16" s="30"/>
      <c r="AK16" s="30"/>
      <c r="AL16" s="30"/>
      <c r="AM16" s="28"/>
      <c r="AN16" s="30"/>
      <c r="AO16" s="34"/>
      <c r="AP16" s="35"/>
      <c r="AQ16" s="29"/>
      <c r="AR16" s="36"/>
      <c r="AS16" s="36"/>
      <c r="AT16" s="36"/>
    </row>
    <row r="17" spans="1:46" s="37" customFormat="1" ht="23.25" customHeight="1">
      <c r="A17" s="104"/>
      <c r="B17" s="22"/>
      <c r="C17" s="23"/>
      <c r="D17" s="24"/>
      <c r="E17" s="31"/>
      <c r="F17" s="26"/>
      <c r="G17" s="27" t="s">
        <v>72</v>
      </c>
      <c r="H17" s="26" t="s">
        <v>100</v>
      </c>
      <c r="I17" s="28"/>
      <c r="J17" s="26"/>
      <c r="K17" s="28">
        <v>10</v>
      </c>
      <c r="L17" s="29" t="s">
        <v>36</v>
      </c>
      <c r="M17" s="26" t="s">
        <v>124</v>
      </c>
      <c r="N17" s="26" t="s">
        <v>124</v>
      </c>
      <c r="O17" s="26" t="s">
        <v>124</v>
      </c>
      <c r="P17" s="30">
        <f t="shared" si="0"/>
        <v>501</v>
      </c>
      <c r="Q17" s="28">
        <v>330</v>
      </c>
      <c r="R17" s="30">
        <f t="shared" si="1"/>
        <v>165330</v>
      </c>
      <c r="S17" s="57">
        <f t="shared" si="2"/>
        <v>16.533000000000001</v>
      </c>
      <c r="T17" s="57"/>
      <c r="U17" s="57"/>
      <c r="V17" s="99"/>
      <c r="W17" s="29"/>
      <c r="X17" s="29"/>
      <c r="Y17" s="31"/>
      <c r="Z17" s="32"/>
      <c r="AA17" s="28"/>
      <c r="AB17" s="28"/>
      <c r="AC17" s="28"/>
      <c r="AD17" s="28"/>
      <c r="AE17" s="28"/>
      <c r="AF17" s="33">
        <f t="shared" si="3"/>
        <v>0</v>
      </c>
      <c r="AG17" s="30"/>
      <c r="AH17" s="30">
        <f t="shared" si="4"/>
        <v>0</v>
      </c>
      <c r="AI17" s="28"/>
      <c r="AJ17" s="30"/>
      <c r="AK17" s="30">
        <f t="shared" si="5"/>
        <v>0</v>
      </c>
      <c r="AL17" s="30">
        <f>R17+AK17</f>
        <v>165330</v>
      </c>
      <c r="AM17" s="28"/>
      <c r="AN17" s="30"/>
      <c r="AO17" s="34"/>
      <c r="AP17" s="35">
        <v>1E-4</v>
      </c>
      <c r="AQ17" s="29"/>
      <c r="AR17" s="36"/>
      <c r="AS17" s="36"/>
      <c r="AT17" s="36"/>
    </row>
    <row r="18" spans="1:46" s="37" customFormat="1" ht="23.25" customHeight="1">
      <c r="A18" s="104"/>
      <c r="B18" s="22"/>
      <c r="C18" s="23"/>
      <c r="D18" s="24"/>
      <c r="E18" s="31"/>
      <c r="F18" s="26"/>
      <c r="G18" s="27" t="s">
        <v>72</v>
      </c>
      <c r="H18" s="26" t="s">
        <v>101</v>
      </c>
      <c r="I18" s="28"/>
      <c r="J18" s="26"/>
      <c r="K18" s="28">
        <v>10</v>
      </c>
      <c r="L18" s="29" t="s">
        <v>36</v>
      </c>
      <c r="M18" s="26" t="s">
        <v>124</v>
      </c>
      <c r="N18" s="26" t="s">
        <v>124</v>
      </c>
      <c r="O18" s="26" t="s">
        <v>124</v>
      </c>
      <c r="P18" s="30">
        <f t="shared" si="0"/>
        <v>501</v>
      </c>
      <c r="Q18" s="28">
        <v>330</v>
      </c>
      <c r="R18" s="30">
        <f t="shared" si="1"/>
        <v>165330</v>
      </c>
      <c r="S18" s="57">
        <f t="shared" si="2"/>
        <v>16.533000000000001</v>
      </c>
      <c r="T18" s="57"/>
      <c r="U18" s="57"/>
      <c r="V18" s="99"/>
      <c r="W18" s="29"/>
      <c r="X18" s="29"/>
      <c r="Y18" s="31"/>
      <c r="Z18" s="32"/>
      <c r="AA18" s="28"/>
      <c r="AB18" s="28"/>
      <c r="AC18" s="28"/>
      <c r="AD18" s="28"/>
      <c r="AE18" s="28"/>
      <c r="AF18" s="33">
        <f t="shared" si="3"/>
        <v>0</v>
      </c>
      <c r="AG18" s="30"/>
      <c r="AH18" s="30">
        <f t="shared" si="4"/>
        <v>0</v>
      </c>
      <c r="AI18" s="28"/>
      <c r="AJ18" s="30"/>
      <c r="AK18" s="30">
        <f t="shared" si="5"/>
        <v>0</v>
      </c>
      <c r="AL18" s="30">
        <f>R18+AK18</f>
        <v>165330</v>
      </c>
      <c r="AM18" s="28"/>
      <c r="AN18" s="30"/>
      <c r="AO18" s="34"/>
      <c r="AP18" s="35">
        <v>1E-4</v>
      </c>
      <c r="AQ18" s="29"/>
      <c r="AR18" s="36"/>
      <c r="AS18" s="36"/>
      <c r="AT18" s="36"/>
    </row>
    <row r="19" spans="1:46" s="37" customFormat="1" ht="23.25" customHeight="1">
      <c r="A19" s="103"/>
      <c r="B19" s="22"/>
      <c r="C19" s="23"/>
      <c r="D19" s="24"/>
      <c r="E19" s="31"/>
      <c r="F19" s="26"/>
      <c r="G19" s="27"/>
      <c r="H19" s="26"/>
      <c r="I19" s="28"/>
      <c r="J19" s="26"/>
      <c r="K19" s="28"/>
      <c r="L19" s="29"/>
      <c r="M19" s="26"/>
      <c r="N19" s="26"/>
      <c r="O19" s="26"/>
      <c r="P19" s="30"/>
      <c r="Q19" s="28"/>
      <c r="R19" s="30">
        <f>SUM(R11:R18)</f>
        <v>2476980</v>
      </c>
      <c r="S19" s="57">
        <f t="shared" si="2"/>
        <v>247.69800000000001</v>
      </c>
      <c r="T19" s="57">
        <v>42</v>
      </c>
      <c r="U19" s="57">
        <f t="shared" si="6"/>
        <v>205.69800000000001</v>
      </c>
      <c r="V19" s="99">
        <f t="shared" si="7"/>
        <v>196.27350000000001</v>
      </c>
      <c r="W19" s="29"/>
      <c r="X19" s="29"/>
      <c r="Y19" s="31"/>
      <c r="Z19" s="32"/>
      <c r="AA19" s="28"/>
      <c r="AB19" s="28"/>
      <c r="AC19" s="28"/>
      <c r="AD19" s="28"/>
      <c r="AE19" s="28"/>
      <c r="AF19" s="33"/>
      <c r="AG19" s="30"/>
      <c r="AH19" s="30"/>
      <c r="AI19" s="28"/>
      <c r="AJ19" s="30"/>
      <c r="AK19" s="30"/>
      <c r="AL19" s="30"/>
      <c r="AM19" s="28"/>
      <c r="AN19" s="30"/>
      <c r="AO19" s="34"/>
      <c r="AP19" s="35"/>
      <c r="AQ19" s="29"/>
      <c r="AR19" s="36"/>
      <c r="AS19" s="36"/>
      <c r="AT19" s="36"/>
    </row>
    <row r="20" spans="1:46" s="37" customFormat="1" ht="23.25" customHeight="1">
      <c r="A20" s="90">
        <v>4</v>
      </c>
      <c r="B20" s="22" t="s">
        <v>52</v>
      </c>
      <c r="C20" s="23" t="s">
        <v>165</v>
      </c>
      <c r="D20" s="24" t="s">
        <v>51</v>
      </c>
      <c r="E20" s="54" t="s">
        <v>148</v>
      </c>
      <c r="F20" s="26" t="s">
        <v>76</v>
      </c>
      <c r="G20" s="27" t="s">
        <v>149</v>
      </c>
      <c r="H20" s="26" t="s">
        <v>102</v>
      </c>
      <c r="I20" s="28"/>
      <c r="J20" s="26"/>
      <c r="K20" s="28">
        <v>10</v>
      </c>
      <c r="L20" s="29" t="s">
        <v>36</v>
      </c>
      <c r="M20" s="26" t="s">
        <v>133</v>
      </c>
      <c r="N20" s="26" t="s">
        <v>132</v>
      </c>
      <c r="O20" s="26" t="s">
        <v>87</v>
      </c>
      <c r="P20" s="30">
        <f t="shared" si="0"/>
        <v>1267</v>
      </c>
      <c r="Q20" s="28">
        <v>330</v>
      </c>
      <c r="R20" s="30">
        <f t="shared" si="1"/>
        <v>418110</v>
      </c>
      <c r="S20" s="57">
        <f t="shared" si="2"/>
        <v>41.811</v>
      </c>
      <c r="T20" s="57">
        <v>11</v>
      </c>
      <c r="U20" s="57">
        <f t="shared" si="6"/>
        <v>30.811</v>
      </c>
      <c r="V20" s="99">
        <f t="shared" si="7"/>
        <v>34.108249999999998</v>
      </c>
      <c r="W20" s="29"/>
      <c r="X20" s="29"/>
      <c r="Y20" s="31"/>
      <c r="Z20" s="32"/>
      <c r="AA20" s="28"/>
      <c r="AB20" s="28"/>
      <c r="AC20" s="28"/>
      <c r="AD20" s="28"/>
      <c r="AE20" s="28"/>
      <c r="AF20" s="33">
        <f t="shared" si="3"/>
        <v>0</v>
      </c>
      <c r="AG20" s="30"/>
      <c r="AH20" s="30">
        <f t="shared" si="4"/>
        <v>0</v>
      </c>
      <c r="AI20" s="28"/>
      <c r="AJ20" s="30"/>
      <c r="AK20" s="30">
        <f t="shared" si="5"/>
        <v>0</v>
      </c>
      <c r="AL20" s="30">
        <f>R20+AK20</f>
        <v>418110</v>
      </c>
      <c r="AM20" s="28"/>
      <c r="AN20" s="30"/>
      <c r="AO20" s="34"/>
      <c r="AP20" s="35">
        <v>1E-4</v>
      </c>
      <c r="AQ20" s="29"/>
      <c r="AR20" s="36"/>
      <c r="AS20" s="36"/>
      <c r="AT20" s="36"/>
    </row>
    <row r="21" spans="1:46" s="37" customFormat="1" ht="23.25" customHeight="1">
      <c r="A21" s="90">
        <v>5</v>
      </c>
      <c r="B21" s="22" t="s">
        <v>43</v>
      </c>
      <c r="C21" s="23" t="s">
        <v>53</v>
      </c>
      <c r="D21" s="24" t="s">
        <v>51</v>
      </c>
      <c r="E21" s="54" t="s">
        <v>146</v>
      </c>
      <c r="F21" s="26" t="s">
        <v>77</v>
      </c>
      <c r="G21" s="27" t="s">
        <v>72</v>
      </c>
      <c r="H21" s="26" t="s">
        <v>103</v>
      </c>
      <c r="I21" s="28"/>
      <c r="J21" s="26"/>
      <c r="K21" s="28">
        <v>10</v>
      </c>
      <c r="L21" s="29" t="s">
        <v>36</v>
      </c>
      <c r="M21" s="26" t="s">
        <v>134</v>
      </c>
      <c r="N21" s="26" t="s">
        <v>128</v>
      </c>
      <c r="O21" s="26" t="s">
        <v>128</v>
      </c>
      <c r="P21" s="30">
        <f t="shared" si="0"/>
        <v>5802</v>
      </c>
      <c r="Q21" s="28">
        <v>330</v>
      </c>
      <c r="R21" s="30">
        <f t="shared" si="1"/>
        <v>1914660</v>
      </c>
      <c r="S21" s="57">
        <f t="shared" si="2"/>
        <v>191.46600000000001</v>
      </c>
      <c r="T21" s="57"/>
      <c r="U21" s="57"/>
      <c r="V21" s="99"/>
      <c r="W21" s="29"/>
      <c r="X21" s="29"/>
      <c r="Y21" s="31"/>
      <c r="Z21" s="32"/>
      <c r="AA21" s="28"/>
      <c r="AB21" s="28"/>
      <c r="AC21" s="28"/>
      <c r="AD21" s="28"/>
      <c r="AE21" s="28"/>
      <c r="AF21" s="33">
        <f t="shared" si="3"/>
        <v>0</v>
      </c>
      <c r="AG21" s="30"/>
      <c r="AH21" s="30">
        <f t="shared" si="4"/>
        <v>0</v>
      </c>
      <c r="AI21" s="28"/>
      <c r="AJ21" s="30"/>
      <c r="AK21" s="30">
        <f t="shared" si="5"/>
        <v>0</v>
      </c>
      <c r="AL21" s="30">
        <f>R21+AK21</f>
        <v>1914660</v>
      </c>
      <c r="AM21" s="28"/>
      <c r="AN21" s="30"/>
      <c r="AO21" s="34"/>
      <c r="AP21" s="35">
        <v>1E-4</v>
      </c>
      <c r="AQ21" s="29"/>
      <c r="AR21" s="36"/>
      <c r="AS21" s="36"/>
      <c r="AT21" s="36"/>
    </row>
    <row r="22" spans="1:46" s="37" customFormat="1" ht="23.25" customHeight="1">
      <c r="A22" s="91">
        <v>6</v>
      </c>
      <c r="B22" s="22" t="s">
        <v>43</v>
      </c>
      <c r="C22" s="23" t="s">
        <v>54</v>
      </c>
      <c r="D22" s="24" t="s">
        <v>51</v>
      </c>
      <c r="E22" s="53" t="s">
        <v>147</v>
      </c>
      <c r="F22" s="26" t="s">
        <v>78</v>
      </c>
      <c r="G22" s="27" t="s">
        <v>149</v>
      </c>
      <c r="H22" s="26" t="s">
        <v>104</v>
      </c>
      <c r="I22" s="28"/>
      <c r="J22" s="26"/>
      <c r="K22" s="28">
        <v>10</v>
      </c>
      <c r="L22" s="29" t="s">
        <v>36</v>
      </c>
      <c r="M22" s="26" t="s">
        <v>135</v>
      </c>
      <c r="N22" s="26" t="s">
        <v>132</v>
      </c>
      <c r="O22" s="26" t="s">
        <v>132</v>
      </c>
      <c r="P22" s="30">
        <f t="shared" si="0"/>
        <v>4800</v>
      </c>
      <c r="Q22" s="28">
        <v>330</v>
      </c>
      <c r="R22" s="30">
        <f t="shared" si="1"/>
        <v>1584000</v>
      </c>
      <c r="S22" s="57">
        <f t="shared" si="2"/>
        <v>158.4</v>
      </c>
      <c r="T22" s="57">
        <v>55</v>
      </c>
      <c r="U22" s="57">
        <f t="shared" si="6"/>
        <v>103.4</v>
      </c>
      <c r="V22" s="99">
        <f t="shared" si="7"/>
        <v>132.55000000000001</v>
      </c>
      <c r="W22" s="29"/>
      <c r="X22" s="29"/>
      <c r="Y22" s="31"/>
      <c r="Z22" s="32"/>
      <c r="AA22" s="28"/>
      <c r="AB22" s="28"/>
      <c r="AC22" s="28"/>
      <c r="AD22" s="28"/>
      <c r="AE22" s="28"/>
      <c r="AF22" s="33">
        <f t="shared" si="3"/>
        <v>0</v>
      </c>
      <c r="AG22" s="30"/>
      <c r="AH22" s="30">
        <f t="shared" si="4"/>
        <v>0</v>
      </c>
      <c r="AI22" s="28"/>
      <c r="AJ22" s="30"/>
      <c r="AK22" s="30">
        <f t="shared" si="5"/>
        <v>0</v>
      </c>
      <c r="AL22" s="30">
        <f>R22+AK22</f>
        <v>1584000</v>
      </c>
      <c r="AM22" s="28"/>
      <c r="AN22" s="30"/>
      <c r="AO22" s="34"/>
      <c r="AP22" s="35">
        <v>1E-4</v>
      </c>
      <c r="AQ22" s="29"/>
      <c r="AR22" s="36"/>
      <c r="AS22" s="36"/>
      <c r="AT22" s="36"/>
    </row>
    <row r="23" spans="1:46" s="37" customFormat="1" ht="23.25" customHeight="1">
      <c r="A23" s="102">
        <v>7</v>
      </c>
      <c r="B23" s="22" t="s">
        <v>43</v>
      </c>
      <c r="C23" s="23" t="s">
        <v>166</v>
      </c>
      <c r="D23" s="24" t="s">
        <v>46</v>
      </c>
      <c r="E23" s="53" t="s">
        <v>167</v>
      </c>
      <c r="F23" s="26" t="s">
        <v>168</v>
      </c>
      <c r="G23" s="27" t="s">
        <v>169</v>
      </c>
      <c r="H23" s="26" t="s">
        <v>170</v>
      </c>
      <c r="I23" s="28"/>
      <c r="J23" s="26"/>
      <c r="K23" s="28"/>
      <c r="L23" s="29" t="s">
        <v>36</v>
      </c>
      <c r="M23" s="26" t="s">
        <v>131</v>
      </c>
      <c r="N23" s="26" t="s">
        <v>132</v>
      </c>
      <c r="O23" s="26" t="s">
        <v>171</v>
      </c>
      <c r="P23" s="30">
        <f t="shared" ref="P23" si="11">M23*400+N23*100+O23</f>
        <v>3685</v>
      </c>
      <c r="Q23" s="28">
        <v>330</v>
      </c>
      <c r="R23" s="30">
        <f t="shared" ref="R23" si="12">P23*Q23</f>
        <v>1216050</v>
      </c>
      <c r="S23" s="57">
        <f t="shared" ref="S23" si="13">R23*0.01%</f>
        <v>121.605</v>
      </c>
      <c r="T23" s="57"/>
      <c r="U23" s="57"/>
      <c r="V23" s="99"/>
      <c r="W23" s="29"/>
      <c r="X23" s="29"/>
      <c r="Y23" s="31"/>
      <c r="Z23" s="32"/>
      <c r="AA23" s="28"/>
      <c r="AB23" s="28"/>
      <c r="AC23" s="28"/>
      <c r="AD23" s="28"/>
      <c r="AE23" s="28"/>
      <c r="AF23" s="33"/>
      <c r="AG23" s="30"/>
      <c r="AH23" s="30"/>
      <c r="AI23" s="28"/>
      <c r="AJ23" s="30"/>
      <c r="AK23" s="30"/>
      <c r="AL23" s="30"/>
      <c r="AM23" s="28"/>
      <c r="AN23" s="30"/>
      <c r="AO23" s="34"/>
      <c r="AP23" s="35"/>
      <c r="AQ23" s="29"/>
      <c r="AR23" s="36"/>
      <c r="AS23" s="36"/>
      <c r="AT23" s="36"/>
    </row>
    <row r="24" spans="1:46" s="37" customFormat="1" ht="23.25" customHeight="1">
      <c r="A24" s="104"/>
      <c r="B24" s="22"/>
      <c r="C24" s="23"/>
      <c r="D24" s="24"/>
      <c r="E24" s="53"/>
      <c r="F24" s="26"/>
      <c r="G24" s="27" t="s">
        <v>172</v>
      </c>
      <c r="H24" s="26" t="s">
        <v>173</v>
      </c>
      <c r="I24" s="28"/>
      <c r="J24" s="26"/>
      <c r="K24" s="28"/>
      <c r="L24" s="29" t="s">
        <v>36</v>
      </c>
      <c r="M24" s="26" t="s">
        <v>128</v>
      </c>
      <c r="N24" s="26" t="s">
        <v>132</v>
      </c>
      <c r="O24" s="26" t="s">
        <v>132</v>
      </c>
      <c r="P24" s="30">
        <f t="shared" ref="P24" si="14">M24*400+N24*100+O24</f>
        <v>800</v>
      </c>
      <c r="Q24" s="28">
        <v>330</v>
      </c>
      <c r="R24" s="30">
        <f t="shared" ref="R24" si="15">P24*Q24</f>
        <v>264000</v>
      </c>
      <c r="S24" s="57">
        <f t="shared" ref="S24:S25" si="16">R24*0.01%</f>
        <v>26.400000000000002</v>
      </c>
      <c r="T24" s="57"/>
      <c r="U24" s="57"/>
      <c r="V24" s="99"/>
      <c r="W24" s="29"/>
      <c r="X24" s="29"/>
      <c r="Y24" s="31"/>
      <c r="Z24" s="32"/>
      <c r="AA24" s="28"/>
      <c r="AB24" s="28"/>
      <c r="AC24" s="28"/>
      <c r="AD24" s="28"/>
      <c r="AE24" s="28"/>
      <c r="AF24" s="33"/>
      <c r="AG24" s="30"/>
      <c r="AH24" s="30"/>
      <c r="AI24" s="28"/>
      <c r="AJ24" s="30"/>
      <c r="AK24" s="30"/>
      <c r="AL24" s="30"/>
      <c r="AM24" s="28"/>
      <c r="AN24" s="30"/>
      <c r="AO24" s="34"/>
      <c r="AP24" s="35"/>
      <c r="AQ24" s="29"/>
      <c r="AR24" s="36"/>
      <c r="AS24" s="36"/>
      <c r="AT24" s="36"/>
    </row>
    <row r="25" spans="1:46" s="37" customFormat="1" ht="23.25" customHeight="1">
      <c r="A25" s="103"/>
      <c r="B25" s="22"/>
      <c r="C25" s="23"/>
      <c r="D25" s="24"/>
      <c r="E25" s="53"/>
      <c r="F25" s="26"/>
      <c r="G25" s="27"/>
      <c r="H25" s="26"/>
      <c r="I25" s="28"/>
      <c r="J25" s="26"/>
      <c r="K25" s="28"/>
      <c r="L25" s="29"/>
      <c r="M25" s="26"/>
      <c r="N25" s="26"/>
      <c r="O25" s="26"/>
      <c r="P25" s="30"/>
      <c r="Q25" s="28"/>
      <c r="R25" s="30">
        <f>SUM(R23:R24)</f>
        <v>1480050</v>
      </c>
      <c r="S25" s="57">
        <f t="shared" si="16"/>
        <v>148.005</v>
      </c>
      <c r="T25" s="57">
        <v>51</v>
      </c>
      <c r="U25" s="57">
        <f t="shared" si="6"/>
        <v>97.004999999999995</v>
      </c>
      <c r="V25" s="99">
        <f t="shared" si="7"/>
        <v>123.75375</v>
      </c>
      <c r="W25" s="29"/>
      <c r="X25" s="29"/>
      <c r="Y25" s="31"/>
      <c r="Z25" s="32"/>
      <c r="AA25" s="28"/>
      <c r="AB25" s="28"/>
      <c r="AC25" s="28"/>
      <c r="AD25" s="28"/>
      <c r="AE25" s="28"/>
      <c r="AF25" s="33"/>
      <c r="AG25" s="30"/>
      <c r="AH25" s="30"/>
      <c r="AI25" s="28"/>
      <c r="AJ25" s="30"/>
      <c r="AK25" s="30"/>
      <c r="AL25" s="30"/>
      <c r="AM25" s="28"/>
      <c r="AN25" s="30"/>
      <c r="AO25" s="34"/>
      <c r="AP25" s="35"/>
      <c r="AQ25" s="29"/>
      <c r="AR25" s="36"/>
      <c r="AS25" s="36"/>
      <c r="AT25" s="36"/>
    </row>
    <row r="26" spans="1:46" s="37" customFormat="1" ht="23.25" customHeight="1">
      <c r="A26" s="91">
        <v>8</v>
      </c>
      <c r="B26" s="22" t="s">
        <v>43</v>
      </c>
      <c r="C26" s="23" t="s">
        <v>189</v>
      </c>
      <c r="D26" s="24" t="s">
        <v>48</v>
      </c>
      <c r="E26" s="31">
        <v>3470300130067</v>
      </c>
      <c r="F26" s="26" t="s">
        <v>190</v>
      </c>
      <c r="G26" s="27"/>
      <c r="H26" s="26"/>
      <c r="I26" s="28"/>
      <c r="J26" s="26"/>
      <c r="K26" s="28"/>
      <c r="L26" s="29" t="s">
        <v>36</v>
      </c>
      <c r="M26" s="26" t="s">
        <v>120</v>
      </c>
      <c r="N26" s="26" t="s">
        <v>128</v>
      </c>
      <c r="O26" s="26" t="s">
        <v>191</v>
      </c>
      <c r="P26" s="30">
        <f>M26*400+N26*100+O26</f>
        <v>3057</v>
      </c>
      <c r="Q26" s="28">
        <v>330</v>
      </c>
      <c r="R26" s="30">
        <f>P26*Q26</f>
        <v>1008810</v>
      </c>
      <c r="S26" s="57">
        <f>R26*0.01%</f>
        <v>100.881</v>
      </c>
      <c r="T26" s="57"/>
      <c r="U26" s="57"/>
      <c r="V26" s="99"/>
      <c r="W26" s="29"/>
      <c r="X26" s="29"/>
      <c r="Y26" s="31"/>
      <c r="Z26" s="32"/>
      <c r="AA26" s="28"/>
      <c r="AB26" s="28"/>
      <c r="AC26" s="28"/>
      <c r="AD26" s="28"/>
      <c r="AE26" s="28"/>
      <c r="AF26" s="33">
        <f>AE26*7850*0.3%</f>
        <v>0</v>
      </c>
      <c r="AG26" s="30"/>
      <c r="AH26" s="30">
        <f>AC26*AG26</f>
        <v>0</v>
      </c>
      <c r="AI26" s="28"/>
      <c r="AJ26" s="30"/>
      <c r="AK26" s="30">
        <f>AH26-AJ26</f>
        <v>0</v>
      </c>
      <c r="AL26" s="30">
        <f t="shared" ref="AL26:AL35" si="17">R26+AK26</f>
        <v>1008810</v>
      </c>
      <c r="AM26" s="28"/>
      <c r="AN26" s="30"/>
      <c r="AO26" s="34"/>
      <c r="AP26" s="35">
        <v>1E-4</v>
      </c>
      <c r="AQ26" s="29"/>
      <c r="AR26" s="36"/>
      <c r="AS26" s="36"/>
      <c r="AT26" s="36"/>
    </row>
    <row r="27" spans="1:46" s="37" customFormat="1" ht="23.25" customHeight="1">
      <c r="A27" s="90">
        <v>9</v>
      </c>
      <c r="B27" s="22" t="s">
        <v>43</v>
      </c>
      <c r="C27" s="23" t="s">
        <v>55</v>
      </c>
      <c r="D27" s="24" t="s">
        <v>51</v>
      </c>
      <c r="E27" s="55">
        <v>3470300130334</v>
      </c>
      <c r="F27" s="26" t="s">
        <v>79</v>
      </c>
      <c r="G27" s="27" t="s">
        <v>72</v>
      </c>
      <c r="H27" s="26"/>
      <c r="I27" s="28"/>
      <c r="J27" s="26"/>
      <c r="K27" s="28">
        <v>10</v>
      </c>
      <c r="L27" s="29" t="s">
        <v>36</v>
      </c>
      <c r="M27" s="26" t="s">
        <v>132</v>
      </c>
      <c r="N27" s="26" t="s">
        <v>124</v>
      </c>
      <c r="O27" s="26" t="s">
        <v>124</v>
      </c>
      <c r="P27" s="30">
        <f t="shared" si="0"/>
        <v>101</v>
      </c>
      <c r="Q27" s="28">
        <v>330</v>
      </c>
      <c r="R27" s="30">
        <f t="shared" si="1"/>
        <v>33330</v>
      </c>
      <c r="S27" s="57">
        <f t="shared" si="2"/>
        <v>3.3330000000000002</v>
      </c>
      <c r="T27" s="57"/>
      <c r="U27" s="57"/>
      <c r="V27" s="99"/>
      <c r="W27" s="29"/>
      <c r="X27" s="29"/>
      <c r="Y27" s="31"/>
      <c r="Z27" s="32"/>
      <c r="AA27" s="28"/>
      <c r="AB27" s="28"/>
      <c r="AC27" s="28"/>
      <c r="AD27" s="28"/>
      <c r="AE27" s="28"/>
      <c r="AF27" s="33">
        <f t="shared" si="3"/>
        <v>0</v>
      </c>
      <c r="AG27" s="30"/>
      <c r="AH27" s="30">
        <f t="shared" si="4"/>
        <v>0</v>
      </c>
      <c r="AI27" s="28"/>
      <c r="AJ27" s="30"/>
      <c r="AK27" s="30">
        <f t="shared" si="5"/>
        <v>0</v>
      </c>
      <c r="AL27" s="30">
        <f t="shared" si="17"/>
        <v>33330</v>
      </c>
      <c r="AM27" s="28"/>
      <c r="AN27" s="30"/>
      <c r="AO27" s="34"/>
      <c r="AP27" s="35">
        <v>1E-4</v>
      </c>
      <c r="AQ27" s="29"/>
      <c r="AR27" s="36"/>
      <c r="AS27" s="36"/>
      <c r="AT27" s="36"/>
    </row>
    <row r="28" spans="1:46" s="37" customFormat="1" ht="23.25" customHeight="1" thickBot="1">
      <c r="A28" s="90">
        <v>10</v>
      </c>
      <c r="B28" s="22" t="s">
        <v>43</v>
      </c>
      <c r="C28" s="23" t="s">
        <v>56</v>
      </c>
      <c r="D28" s="24" t="s">
        <v>57</v>
      </c>
      <c r="E28" s="25" t="s">
        <v>150</v>
      </c>
      <c r="F28" s="26" t="s">
        <v>80</v>
      </c>
      <c r="G28" s="27" t="s">
        <v>72</v>
      </c>
      <c r="H28" s="26" t="s">
        <v>105</v>
      </c>
      <c r="I28" s="28"/>
      <c r="J28" s="26" t="s">
        <v>119</v>
      </c>
      <c r="K28" s="28">
        <v>10</v>
      </c>
      <c r="L28" s="29" t="s">
        <v>36</v>
      </c>
      <c r="M28" s="26" t="s">
        <v>136</v>
      </c>
      <c r="N28" s="26" t="s">
        <v>132</v>
      </c>
      <c r="O28" s="26" t="s">
        <v>132</v>
      </c>
      <c r="P28" s="30">
        <f t="shared" si="0"/>
        <v>10000</v>
      </c>
      <c r="Q28" s="28">
        <v>330</v>
      </c>
      <c r="R28" s="30">
        <f t="shared" si="1"/>
        <v>3300000</v>
      </c>
      <c r="S28" s="57">
        <f t="shared" si="2"/>
        <v>330</v>
      </c>
      <c r="T28" s="57">
        <v>121</v>
      </c>
      <c r="U28" s="57">
        <f t="shared" si="6"/>
        <v>209</v>
      </c>
      <c r="V28" s="99">
        <f t="shared" si="7"/>
        <v>277.75</v>
      </c>
      <c r="W28" s="29"/>
      <c r="X28" s="29"/>
      <c r="Y28" s="31"/>
      <c r="Z28" s="32"/>
      <c r="AA28" s="28"/>
      <c r="AB28" s="28"/>
      <c r="AC28" s="28"/>
      <c r="AD28" s="28"/>
      <c r="AE28" s="28"/>
      <c r="AF28" s="33">
        <f t="shared" si="3"/>
        <v>0</v>
      </c>
      <c r="AG28" s="30"/>
      <c r="AH28" s="30">
        <f t="shared" si="4"/>
        <v>0</v>
      </c>
      <c r="AI28" s="28"/>
      <c r="AJ28" s="30"/>
      <c r="AK28" s="30">
        <f t="shared" si="5"/>
        <v>0</v>
      </c>
      <c r="AL28" s="30">
        <f t="shared" si="17"/>
        <v>3300000</v>
      </c>
      <c r="AM28" s="28"/>
      <c r="AN28" s="30"/>
      <c r="AO28" s="34"/>
      <c r="AP28" s="35">
        <v>1E-4</v>
      </c>
      <c r="AQ28" s="29"/>
      <c r="AR28" s="36"/>
      <c r="AS28" s="36"/>
      <c r="AT28" s="36"/>
    </row>
    <row r="29" spans="1:46" s="52" customFormat="1" ht="21">
      <c r="A29" s="45">
        <v>11</v>
      </c>
      <c r="B29" s="38" t="s">
        <v>43</v>
      </c>
      <c r="C29" s="39" t="s">
        <v>194</v>
      </c>
      <c r="D29" s="40" t="s">
        <v>195</v>
      </c>
      <c r="E29" s="57">
        <v>3470300021388</v>
      </c>
      <c r="F29" s="42" t="s">
        <v>196</v>
      </c>
      <c r="G29" s="43" t="s">
        <v>149</v>
      </c>
      <c r="H29" s="44" t="s">
        <v>197</v>
      </c>
      <c r="I29" s="45"/>
      <c r="J29" s="44"/>
      <c r="K29" s="45"/>
      <c r="L29" s="46" t="s">
        <v>36</v>
      </c>
      <c r="M29" s="44" t="s">
        <v>123</v>
      </c>
      <c r="N29" s="44" t="s">
        <v>128</v>
      </c>
      <c r="O29" s="44" t="s">
        <v>119</v>
      </c>
      <c r="P29" s="33">
        <f t="shared" si="0"/>
        <v>2233</v>
      </c>
      <c r="Q29" s="45">
        <v>250</v>
      </c>
      <c r="R29" s="33">
        <f t="shared" si="1"/>
        <v>558250</v>
      </c>
      <c r="S29" s="57">
        <f t="shared" si="2"/>
        <v>55.825000000000003</v>
      </c>
      <c r="T29" s="57"/>
      <c r="U29" s="57"/>
      <c r="V29" s="99"/>
      <c r="W29" s="46"/>
      <c r="X29" s="46"/>
      <c r="Y29" s="47"/>
      <c r="Z29" s="48"/>
      <c r="AA29" s="45"/>
      <c r="AB29" s="45"/>
      <c r="AC29" s="45"/>
      <c r="AD29" s="45"/>
      <c r="AE29" s="45"/>
      <c r="AF29" s="33">
        <f t="shared" si="3"/>
        <v>0</v>
      </c>
      <c r="AG29" s="33"/>
      <c r="AH29" s="33">
        <f t="shared" si="4"/>
        <v>0</v>
      </c>
      <c r="AI29" s="45"/>
      <c r="AJ29" s="33"/>
      <c r="AK29" s="33">
        <f t="shared" si="5"/>
        <v>0</v>
      </c>
      <c r="AL29" s="33">
        <f t="shared" si="17"/>
        <v>558250</v>
      </c>
      <c r="AM29" s="45"/>
      <c r="AN29" s="33"/>
      <c r="AO29" s="49"/>
      <c r="AP29" s="50">
        <v>1E-4</v>
      </c>
      <c r="AQ29" s="46"/>
      <c r="AR29" s="51"/>
      <c r="AS29" s="51"/>
      <c r="AT29" s="51"/>
    </row>
    <row r="30" spans="1:46" s="52" customFormat="1" ht="21">
      <c r="A30" s="45">
        <v>12</v>
      </c>
      <c r="B30" s="38" t="s">
        <v>43</v>
      </c>
      <c r="C30" s="76" t="s">
        <v>198</v>
      </c>
      <c r="D30" s="40" t="s">
        <v>199</v>
      </c>
      <c r="E30" s="54" t="s">
        <v>200</v>
      </c>
      <c r="F30" s="42" t="s">
        <v>96</v>
      </c>
      <c r="G30" s="43" t="s">
        <v>149</v>
      </c>
      <c r="H30" s="44" t="s">
        <v>201</v>
      </c>
      <c r="I30" s="45"/>
      <c r="J30" s="44"/>
      <c r="K30" s="45"/>
      <c r="L30" s="46" t="s">
        <v>36</v>
      </c>
      <c r="M30" s="44" t="s">
        <v>128</v>
      </c>
      <c r="N30" s="44" t="s">
        <v>133</v>
      </c>
      <c r="O30" s="44" t="s">
        <v>177</v>
      </c>
      <c r="P30" s="33">
        <f t="shared" si="0"/>
        <v>1177</v>
      </c>
      <c r="Q30" s="45">
        <v>290</v>
      </c>
      <c r="R30" s="33">
        <f t="shared" si="1"/>
        <v>341330</v>
      </c>
      <c r="S30" s="57">
        <f t="shared" si="2"/>
        <v>34.133000000000003</v>
      </c>
      <c r="T30" s="57">
        <v>10</v>
      </c>
      <c r="U30" s="57">
        <f t="shared" si="6"/>
        <v>24.133000000000003</v>
      </c>
      <c r="V30" s="99">
        <f t="shared" si="7"/>
        <v>28.09975</v>
      </c>
      <c r="W30" s="46"/>
      <c r="X30" s="46"/>
      <c r="Y30" s="47"/>
      <c r="Z30" s="48"/>
      <c r="AA30" s="45"/>
      <c r="AB30" s="45"/>
      <c r="AC30" s="45"/>
      <c r="AD30" s="45"/>
      <c r="AE30" s="45"/>
      <c r="AF30" s="33">
        <f t="shared" si="3"/>
        <v>0</v>
      </c>
      <c r="AG30" s="33"/>
      <c r="AH30" s="33">
        <f t="shared" si="4"/>
        <v>0</v>
      </c>
      <c r="AI30" s="45"/>
      <c r="AJ30" s="33"/>
      <c r="AK30" s="33">
        <f t="shared" si="5"/>
        <v>0</v>
      </c>
      <c r="AL30" s="33">
        <f t="shared" si="17"/>
        <v>341330</v>
      </c>
      <c r="AM30" s="45"/>
      <c r="AN30" s="33"/>
      <c r="AO30" s="49"/>
      <c r="AP30" s="50">
        <v>1E-4</v>
      </c>
      <c r="AQ30" s="46"/>
      <c r="AR30" s="51"/>
      <c r="AS30" s="51"/>
      <c r="AT30" s="51"/>
    </row>
    <row r="31" spans="1:46" s="37" customFormat="1" ht="23.25" customHeight="1">
      <c r="A31" s="90">
        <v>13</v>
      </c>
      <c r="B31" s="22" t="s">
        <v>43</v>
      </c>
      <c r="C31" s="23" t="s">
        <v>58</v>
      </c>
      <c r="D31" s="24" t="s">
        <v>51</v>
      </c>
      <c r="E31" s="55">
        <v>3470300130300</v>
      </c>
      <c r="F31" s="26" t="s">
        <v>81</v>
      </c>
      <c r="G31" s="43" t="s">
        <v>149</v>
      </c>
      <c r="H31" s="26" t="s">
        <v>106</v>
      </c>
      <c r="I31" s="28"/>
      <c r="J31" s="26"/>
      <c r="K31" s="28">
        <v>10</v>
      </c>
      <c r="L31" s="29" t="s">
        <v>36</v>
      </c>
      <c r="M31" s="26" t="s">
        <v>132</v>
      </c>
      <c r="N31" s="26" t="s">
        <v>124</v>
      </c>
      <c r="O31" s="26" t="s">
        <v>124</v>
      </c>
      <c r="P31" s="30">
        <f t="shared" si="0"/>
        <v>101</v>
      </c>
      <c r="Q31" s="28">
        <v>330</v>
      </c>
      <c r="R31" s="30">
        <f t="shared" si="1"/>
        <v>33330</v>
      </c>
      <c r="S31" s="57">
        <f t="shared" si="2"/>
        <v>3.3330000000000002</v>
      </c>
      <c r="T31" s="57"/>
      <c r="U31" s="57"/>
      <c r="V31" s="99"/>
      <c r="W31" s="29"/>
      <c r="X31" s="29"/>
      <c r="Y31" s="31"/>
      <c r="Z31" s="32"/>
      <c r="AA31" s="28"/>
      <c r="AB31" s="28"/>
      <c r="AC31" s="28"/>
      <c r="AD31" s="28"/>
      <c r="AE31" s="28"/>
      <c r="AF31" s="33">
        <f t="shared" si="3"/>
        <v>0</v>
      </c>
      <c r="AG31" s="30"/>
      <c r="AH31" s="30">
        <f t="shared" si="4"/>
        <v>0</v>
      </c>
      <c r="AI31" s="28"/>
      <c r="AJ31" s="30"/>
      <c r="AK31" s="30">
        <f t="shared" si="5"/>
        <v>0</v>
      </c>
      <c r="AL31" s="30">
        <f t="shared" si="17"/>
        <v>33330</v>
      </c>
      <c r="AM31" s="28"/>
      <c r="AN31" s="30"/>
      <c r="AO31" s="34"/>
      <c r="AP31" s="35">
        <v>1E-4</v>
      </c>
      <c r="AQ31" s="29"/>
      <c r="AR31" s="36"/>
      <c r="AS31" s="36"/>
      <c r="AT31" s="36"/>
    </row>
    <row r="32" spans="1:46" s="37" customFormat="1" ht="23.25" customHeight="1">
      <c r="A32" s="90">
        <v>14</v>
      </c>
      <c r="B32" s="22" t="s">
        <v>49</v>
      </c>
      <c r="C32" s="23" t="s">
        <v>59</v>
      </c>
      <c r="D32" s="24" t="s">
        <v>51</v>
      </c>
      <c r="E32" s="56" t="s">
        <v>151</v>
      </c>
      <c r="F32" s="26" t="s">
        <v>82</v>
      </c>
      <c r="G32" s="27" t="s">
        <v>72</v>
      </c>
      <c r="H32" s="26" t="s">
        <v>107</v>
      </c>
      <c r="I32" s="28"/>
      <c r="J32" s="26" t="s">
        <v>120</v>
      </c>
      <c r="K32" s="28">
        <v>10</v>
      </c>
      <c r="L32" s="29" t="s">
        <v>36</v>
      </c>
      <c r="M32" s="26" t="s">
        <v>132</v>
      </c>
      <c r="N32" s="26" t="s">
        <v>124</v>
      </c>
      <c r="O32" s="26" t="s">
        <v>124</v>
      </c>
      <c r="P32" s="30">
        <f t="shared" si="0"/>
        <v>101</v>
      </c>
      <c r="Q32" s="28">
        <v>330</v>
      </c>
      <c r="R32" s="30">
        <f t="shared" si="1"/>
        <v>33330</v>
      </c>
      <c r="S32" s="57">
        <f t="shared" si="2"/>
        <v>3.3330000000000002</v>
      </c>
      <c r="T32" s="57"/>
      <c r="U32" s="57"/>
      <c r="V32" s="99"/>
      <c r="W32" s="29"/>
      <c r="X32" s="29"/>
      <c r="Y32" s="31"/>
      <c r="Z32" s="32"/>
      <c r="AA32" s="28"/>
      <c r="AB32" s="28"/>
      <c r="AC32" s="28"/>
      <c r="AD32" s="28"/>
      <c r="AE32" s="28"/>
      <c r="AF32" s="33">
        <f t="shared" si="3"/>
        <v>0</v>
      </c>
      <c r="AG32" s="30"/>
      <c r="AH32" s="30">
        <f t="shared" si="4"/>
        <v>0</v>
      </c>
      <c r="AI32" s="28"/>
      <c r="AJ32" s="30"/>
      <c r="AK32" s="30">
        <f t="shared" si="5"/>
        <v>0</v>
      </c>
      <c r="AL32" s="30">
        <f t="shared" si="17"/>
        <v>33330</v>
      </c>
      <c r="AM32" s="28"/>
      <c r="AN32" s="30"/>
      <c r="AO32" s="34"/>
      <c r="AP32" s="35">
        <v>1E-4</v>
      </c>
      <c r="AQ32" s="29"/>
      <c r="AR32" s="36"/>
      <c r="AS32" s="36"/>
      <c r="AT32" s="36"/>
    </row>
    <row r="33" spans="1:46" s="52" customFormat="1" ht="21">
      <c r="A33" s="105">
        <v>15</v>
      </c>
      <c r="B33" s="38" t="s">
        <v>43</v>
      </c>
      <c r="C33" s="39" t="s">
        <v>174</v>
      </c>
      <c r="D33" s="40" t="s">
        <v>51</v>
      </c>
      <c r="E33" s="57">
        <v>3470300142634</v>
      </c>
      <c r="F33" s="42" t="s">
        <v>175</v>
      </c>
      <c r="G33" s="43" t="s">
        <v>149</v>
      </c>
      <c r="H33" s="44" t="s">
        <v>176</v>
      </c>
      <c r="I33" s="45"/>
      <c r="J33" s="44"/>
      <c r="K33" s="45"/>
      <c r="L33" s="46" t="s">
        <v>36</v>
      </c>
      <c r="M33" s="44" t="s">
        <v>85</v>
      </c>
      <c r="N33" s="44" t="s">
        <v>132</v>
      </c>
      <c r="O33" s="44" t="s">
        <v>177</v>
      </c>
      <c r="P33" s="33">
        <f>M33*400+N33*100+O33</f>
        <v>3277</v>
      </c>
      <c r="Q33" s="45">
        <v>100</v>
      </c>
      <c r="R33" s="33">
        <f>P33*Q33</f>
        <v>327700</v>
      </c>
      <c r="S33" s="57">
        <f>R33*0.01%</f>
        <v>32.770000000000003</v>
      </c>
      <c r="T33" s="57"/>
      <c r="U33" s="57"/>
      <c r="V33" s="99"/>
      <c r="W33" s="46"/>
      <c r="X33" s="46"/>
      <c r="Y33" s="47"/>
      <c r="Z33" s="48"/>
      <c r="AA33" s="45"/>
      <c r="AB33" s="45"/>
      <c r="AC33" s="45"/>
      <c r="AD33" s="45"/>
      <c r="AE33" s="45"/>
      <c r="AF33" s="33">
        <f>AE33*7850*0.3%</f>
        <v>0</v>
      </c>
      <c r="AG33" s="33"/>
      <c r="AH33" s="33">
        <f>AC33*AG33</f>
        <v>0</v>
      </c>
      <c r="AI33" s="45"/>
      <c r="AJ33" s="33"/>
      <c r="AK33" s="33">
        <f>AH33-AJ33</f>
        <v>0</v>
      </c>
      <c r="AL33" s="33">
        <f t="shared" si="17"/>
        <v>327700</v>
      </c>
      <c r="AM33" s="45"/>
      <c r="AN33" s="33"/>
      <c r="AO33" s="49"/>
      <c r="AP33" s="50">
        <v>1E-4</v>
      </c>
      <c r="AQ33" s="46"/>
      <c r="AR33" s="51"/>
      <c r="AS33" s="51"/>
      <c r="AT33" s="51"/>
    </row>
    <row r="34" spans="1:46" s="52" customFormat="1" ht="21">
      <c r="A34" s="106"/>
      <c r="B34" s="38"/>
      <c r="C34" s="39"/>
      <c r="D34" s="40"/>
      <c r="E34" s="57"/>
      <c r="F34" s="42" t="s">
        <v>175</v>
      </c>
      <c r="G34" s="43" t="s">
        <v>149</v>
      </c>
      <c r="H34" s="44" t="s">
        <v>178</v>
      </c>
      <c r="I34" s="45"/>
      <c r="J34" s="44"/>
      <c r="K34" s="45"/>
      <c r="L34" s="46" t="s">
        <v>36</v>
      </c>
      <c r="M34" s="44" t="s">
        <v>123</v>
      </c>
      <c r="N34" s="44" t="s">
        <v>128</v>
      </c>
      <c r="O34" s="44" t="s">
        <v>179</v>
      </c>
      <c r="P34" s="33">
        <f>M34*400+N34*100+O34</f>
        <v>2220</v>
      </c>
      <c r="Q34" s="45">
        <v>270</v>
      </c>
      <c r="R34" s="33">
        <f>P34*Q34</f>
        <v>599400</v>
      </c>
      <c r="S34" s="57">
        <f>R34*0.01%</f>
        <v>59.940000000000005</v>
      </c>
      <c r="T34" s="57"/>
      <c r="U34" s="57"/>
      <c r="V34" s="99"/>
      <c r="W34" s="46"/>
      <c r="X34" s="46"/>
      <c r="Y34" s="47"/>
      <c r="Z34" s="48"/>
      <c r="AA34" s="45"/>
      <c r="AB34" s="45"/>
      <c r="AC34" s="45"/>
      <c r="AD34" s="45"/>
      <c r="AE34" s="45"/>
      <c r="AF34" s="33">
        <f>AE34*7850*0.3%</f>
        <v>0</v>
      </c>
      <c r="AG34" s="33"/>
      <c r="AH34" s="33">
        <f>AC34*AG34</f>
        <v>0</v>
      </c>
      <c r="AI34" s="45"/>
      <c r="AJ34" s="33"/>
      <c r="AK34" s="33">
        <f>AH34-AJ34</f>
        <v>0</v>
      </c>
      <c r="AL34" s="33">
        <f t="shared" si="17"/>
        <v>599400</v>
      </c>
      <c r="AM34" s="45"/>
      <c r="AN34" s="33"/>
      <c r="AO34" s="49"/>
      <c r="AP34" s="50">
        <v>1E-4</v>
      </c>
      <c r="AQ34" s="46"/>
      <c r="AR34" s="51"/>
      <c r="AS34" s="51"/>
      <c r="AT34" s="51"/>
    </row>
    <row r="35" spans="1:46" s="52" customFormat="1" ht="21">
      <c r="A35" s="106"/>
      <c r="B35" s="38"/>
      <c r="C35" s="39"/>
      <c r="D35" s="40"/>
      <c r="E35" s="57"/>
      <c r="F35" s="42" t="s">
        <v>175</v>
      </c>
      <c r="G35" s="43" t="s">
        <v>149</v>
      </c>
      <c r="H35" s="44" t="s">
        <v>180</v>
      </c>
      <c r="I35" s="45"/>
      <c r="J35" s="44"/>
      <c r="K35" s="45"/>
      <c r="L35" s="46" t="s">
        <v>36</v>
      </c>
      <c r="M35" s="44" t="s">
        <v>123</v>
      </c>
      <c r="N35" s="44" t="s">
        <v>124</v>
      </c>
      <c r="O35" s="44" t="s">
        <v>181</v>
      </c>
      <c r="P35" s="33">
        <f>M35*400+N35*100+O35</f>
        <v>2113</v>
      </c>
      <c r="Q35" s="45">
        <v>100</v>
      </c>
      <c r="R35" s="33">
        <f>P35*Q35</f>
        <v>211300</v>
      </c>
      <c r="S35" s="57">
        <f>R35*0.01%</f>
        <v>21.130000000000003</v>
      </c>
      <c r="T35" s="57"/>
      <c r="U35" s="57"/>
      <c r="V35" s="99"/>
      <c r="W35" s="46"/>
      <c r="X35" s="46"/>
      <c r="Y35" s="47"/>
      <c r="Z35" s="48"/>
      <c r="AA35" s="45"/>
      <c r="AB35" s="45"/>
      <c r="AC35" s="45"/>
      <c r="AD35" s="45"/>
      <c r="AE35" s="45"/>
      <c r="AF35" s="33">
        <f>AE35*7850*0.3%</f>
        <v>0</v>
      </c>
      <c r="AG35" s="33"/>
      <c r="AH35" s="33">
        <f>AC35*AG35</f>
        <v>0</v>
      </c>
      <c r="AI35" s="45"/>
      <c r="AJ35" s="33"/>
      <c r="AK35" s="33">
        <f>AH35-AJ35</f>
        <v>0</v>
      </c>
      <c r="AL35" s="33">
        <f t="shared" si="17"/>
        <v>211300</v>
      </c>
      <c r="AM35" s="45"/>
      <c r="AN35" s="33"/>
      <c r="AO35" s="49"/>
      <c r="AP35" s="50">
        <v>1E-4</v>
      </c>
      <c r="AQ35" s="46"/>
      <c r="AR35" s="51"/>
      <c r="AS35" s="51"/>
      <c r="AT35" s="51"/>
    </row>
    <row r="36" spans="1:46" s="52" customFormat="1" ht="21">
      <c r="A36" s="107"/>
      <c r="B36" s="38"/>
      <c r="C36" s="39"/>
      <c r="D36" s="40"/>
      <c r="E36" s="57"/>
      <c r="F36" s="42"/>
      <c r="G36" s="43"/>
      <c r="H36" s="44"/>
      <c r="I36" s="45"/>
      <c r="J36" s="44"/>
      <c r="K36" s="45"/>
      <c r="L36" s="46"/>
      <c r="M36" s="44"/>
      <c r="N36" s="44"/>
      <c r="O36" s="44"/>
      <c r="P36" s="33"/>
      <c r="Q36" s="45"/>
      <c r="R36" s="33">
        <f>SUM(R33:R35)</f>
        <v>1138400</v>
      </c>
      <c r="S36" s="57">
        <f>R36*0.01%</f>
        <v>113.84</v>
      </c>
      <c r="T36" s="57"/>
      <c r="U36" s="57"/>
      <c r="V36" s="99"/>
      <c r="W36" s="46"/>
      <c r="X36" s="46"/>
      <c r="Y36" s="47"/>
      <c r="Z36" s="48"/>
      <c r="AA36" s="45"/>
      <c r="AB36" s="45"/>
      <c r="AC36" s="45"/>
      <c r="AD36" s="45"/>
      <c r="AE36" s="45"/>
      <c r="AF36" s="33"/>
      <c r="AG36" s="33"/>
      <c r="AH36" s="33"/>
      <c r="AI36" s="45"/>
      <c r="AJ36" s="33"/>
      <c r="AK36" s="33"/>
      <c r="AL36" s="33"/>
      <c r="AM36" s="45"/>
      <c r="AN36" s="33"/>
      <c r="AO36" s="49"/>
      <c r="AP36" s="50"/>
      <c r="AQ36" s="46"/>
      <c r="AR36" s="51"/>
      <c r="AS36" s="51"/>
      <c r="AT36" s="51"/>
    </row>
    <row r="37" spans="1:46" s="37" customFormat="1" ht="23.25" customHeight="1" thickBot="1">
      <c r="A37" s="102">
        <v>16</v>
      </c>
      <c r="B37" s="22" t="s">
        <v>43</v>
      </c>
      <c r="C37" s="23" t="s">
        <v>60</v>
      </c>
      <c r="D37" s="24" t="s">
        <v>51</v>
      </c>
      <c r="E37" s="25" t="s">
        <v>152</v>
      </c>
      <c r="F37" s="26" t="s">
        <v>83</v>
      </c>
      <c r="G37" s="27" t="s">
        <v>72</v>
      </c>
      <c r="H37" s="26" t="s">
        <v>108</v>
      </c>
      <c r="I37" s="28"/>
      <c r="J37" s="26" t="s">
        <v>121</v>
      </c>
      <c r="K37" s="28">
        <v>10</v>
      </c>
      <c r="L37" s="29" t="s">
        <v>36</v>
      </c>
      <c r="M37" s="26" t="s">
        <v>137</v>
      </c>
      <c r="N37" s="26" t="s">
        <v>132</v>
      </c>
      <c r="O37" s="26" t="s">
        <v>132</v>
      </c>
      <c r="P37" s="30">
        <f t="shared" si="0"/>
        <v>7200</v>
      </c>
      <c r="Q37" s="28">
        <v>330</v>
      </c>
      <c r="R37" s="30">
        <f t="shared" si="1"/>
        <v>2376000</v>
      </c>
      <c r="S37" s="57">
        <f t="shared" si="2"/>
        <v>237.60000000000002</v>
      </c>
      <c r="T37" s="57"/>
      <c r="U37" s="57"/>
      <c r="V37" s="99"/>
      <c r="W37" s="29"/>
      <c r="X37" s="29"/>
      <c r="Y37" s="31"/>
      <c r="Z37" s="32"/>
      <c r="AA37" s="28"/>
      <c r="AB37" s="28"/>
      <c r="AC37" s="28"/>
      <c r="AD37" s="28"/>
      <c r="AE37" s="28"/>
      <c r="AF37" s="33">
        <f t="shared" si="3"/>
        <v>0</v>
      </c>
      <c r="AG37" s="30"/>
      <c r="AH37" s="30">
        <f t="shared" si="4"/>
        <v>0</v>
      </c>
      <c r="AI37" s="28"/>
      <c r="AJ37" s="30"/>
      <c r="AK37" s="30">
        <f t="shared" si="5"/>
        <v>0</v>
      </c>
      <c r="AL37" s="30">
        <f>R37+AK37</f>
        <v>2376000</v>
      </c>
      <c r="AM37" s="28"/>
      <c r="AN37" s="30"/>
      <c r="AO37" s="34"/>
      <c r="AP37" s="35">
        <v>1E-4</v>
      </c>
      <c r="AQ37" s="29"/>
      <c r="AR37" s="36"/>
      <c r="AS37" s="36"/>
      <c r="AT37" s="36"/>
    </row>
    <row r="38" spans="1:46" s="37" customFormat="1" ht="23.25" customHeight="1">
      <c r="A38" s="104"/>
      <c r="B38" s="22"/>
      <c r="C38" s="23"/>
      <c r="D38" s="24"/>
      <c r="E38" s="31"/>
      <c r="F38" s="26"/>
      <c r="G38" s="27" t="s">
        <v>72</v>
      </c>
      <c r="H38" s="26" t="s">
        <v>108</v>
      </c>
      <c r="I38" s="28"/>
      <c r="J38" s="26" t="s">
        <v>122</v>
      </c>
      <c r="K38" s="28">
        <v>10</v>
      </c>
      <c r="L38" s="29" t="s">
        <v>36</v>
      </c>
      <c r="M38" s="26" t="s">
        <v>130</v>
      </c>
      <c r="N38" s="26" t="s">
        <v>128</v>
      </c>
      <c r="O38" s="26" t="s">
        <v>128</v>
      </c>
      <c r="P38" s="30">
        <f t="shared" si="0"/>
        <v>2602</v>
      </c>
      <c r="Q38" s="28">
        <v>330</v>
      </c>
      <c r="R38" s="30">
        <f t="shared" si="1"/>
        <v>858660</v>
      </c>
      <c r="S38" s="57">
        <f t="shared" si="2"/>
        <v>85.866</v>
      </c>
      <c r="T38" s="57"/>
      <c r="U38" s="57"/>
      <c r="V38" s="99"/>
      <c r="W38" s="29"/>
      <c r="X38" s="29"/>
      <c r="Y38" s="31"/>
      <c r="Z38" s="32"/>
      <c r="AA38" s="28"/>
      <c r="AB38" s="28"/>
      <c r="AC38" s="28"/>
      <c r="AD38" s="28"/>
      <c r="AE38" s="28"/>
      <c r="AF38" s="33">
        <f t="shared" si="3"/>
        <v>0</v>
      </c>
      <c r="AG38" s="30"/>
      <c r="AH38" s="30">
        <f t="shared" si="4"/>
        <v>0</v>
      </c>
      <c r="AI38" s="28"/>
      <c r="AJ38" s="30"/>
      <c r="AK38" s="30">
        <f t="shared" si="5"/>
        <v>0</v>
      </c>
      <c r="AL38" s="30">
        <f>R38+AK38</f>
        <v>858660</v>
      </c>
      <c r="AM38" s="28"/>
      <c r="AN38" s="30"/>
      <c r="AO38" s="34"/>
      <c r="AP38" s="35">
        <v>1E-4</v>
      </c>
      <c r="AQ38" s="29"/>
      <c r="AR38" s="36"/>
      <c r="AS38" s="36"/>
      <c r="AT38" s="36"/>
    </row>
    <row r="39" spans="1:46" s="37" customFormat="1" ht="23.25" customHeight="1">
      <c r="A39" s="103"/>
      <c r="B39" s="22"/>
      <c r="C39" s="23"/>
      <c r="D39" s="24"/>
      <c r="E39" s="31"/>
      <c r="F39" s="26"/>
      <c r="G39" s="27"/>
      <c r="H39" s="26"/>
      <c r="I39" s="28"/>
      <c r="J39" s="26"/>
      <c r="K39" s="28"/>
      <c r="L39" s="29"/>
      <c r="M39" s="26"/>
      <c r="N39" s="26"/>
      <c r="O39" s="26"/>
      <c r="P39" s="30"/>
      <c r="Q39" s="28"/>
      <c r="R39" s="30">
        <f>SUM(R37:R38)</f>
        <v>3234660</v>
      </c>
      <c r="S39" s="57">
        <f t="shared" si="2"/>
        <v>323.46600000000001</v>
      </c>
      <c r="T39" s="57"/>
      <c r="U39" s="57"/>
      <c r="V39" s="99"/>
      <c r="W39" s="29"/>
      <c r="X39" s="29"/>
      <c r="Y39" s="31"/>
      <c r="Z39" s="32"/>
      <c r="AA39" s="28"/>
      <c r="AB39" s="28"/>
      <c r="AC39" s="28"/>
      <c r="AD39" s="28"/>
      <c r="AE39" s="28"/>
      <c r="AF39" s="33"/>
      <c r="AG39" s="30"/>
      <c r="AH39" s="30"/>
      <c r="AI39" s="28"/>
      <c r="AJ39" s="30"/>
      <c r="AK39" s="30"/>
      <c r="AL39" s="30"/>
      <c r="AM39" s="28"/>
      <c r="AN39" s="30"/>
      <c r="AO39" s="34"/>
      <c r="AP39" s="35"/>
      <c r="AQ39" s="29"/>
      <c r="AR39" s="36"/>
      <c r="AS39" s="36"/>
      <c r="AT39" s="36"/>
    </row>
    <row r="40" spans="1:46" s="37" customFormat="1" ht="23.25" customHeight="1">
      <c r="A40" s="90">
        <v>17</v>
      </c>
      <c r="B40" s="22" t="s">
        <v>43</v>
      </c>
      <c r="C40" s="23" t="s">
        <v>61</v>
      </c>
      <c r="D40" s="24" t="s">
        <v>51</v>
      </c>
      <c r="E40" s="53" t="s">
        <v>153</v>
      </c>
      <c r="F40" s="26" t="s">
        <v>84</v>
      </c>
      <c r="G40" s="27" t="s">
        <v>72</v>
      </c>
      <c r="H40" s="26" t="s">
        <v>109</v>
      </c>
      <c r="I40" s="28"/>
      <c r="J40" s="26" t="s">
        <v>123</v>
      </c>
      <c r="K40" s="28">
        <v>10</v>
      </c>
      <c r="L40" s="29" t="s">
        <v>36</v>
      </c>
      <c r="M40" s="26" t="s">
        <v>118</v>
      </c>
      <c r="N40" s="26" t="s">
        <v>124</v>
      </c>
      <c r="O40" s="26" t="s">
        <v>124</v>
      </c>
      <c r="P40" s="30">
        <f t="shared" si="0"/>
        <v>10501</v>
      </c>
      <c r="Q40" s="28">
        <v>330</v>
      </c>
      <c r="R40" s="30">
        <f t="shared" si="1"/>
        <v>3465330</v>
      </c>
      <c r="S40" s="57">
        <f t="shared" si="2"/>
        <v>346.53300000000002</v>
      </c>
      <c r="T40" s="57">
        <v>24</v>
      </c>
      <c r="U40" s="57">
        <f t="shared" si="6"/>
        <v>322.53300000000002</v>
      </c>
      <c r="V40" s="99">
        <f t="shared" si="7"/>
        <v>265.89975000000004</v>
      </c>
      <c r="W40" s="29"/>
      <c r="X40" s="29"/>
      <c r="Y40" s="31"/>
      <c r="Z40" s="32"/>
      <c r="AA40" s="28"/>
      <c r="AB40" s="28"/>
      <c r="AC40" s="28"/>
      <c r="AD40" s="28"/>
      <c r="AE40" s="28"/>
      <c r="AF40" s="33">
        <f t="shared" si="3"/>
        <v>0</v>
      </c>
      <c r="AG40" s="30"/>
      <c r="AH40" s="30">
        <f t="shared" si="4"/>
        <v>0</v>
      </c>
      <c r="AI40" s="28"/>
      <c r="AJ40" s="30"/>
      <c r="AK40" s="30">
        <f t="shared" si="5"/>
        <v>0</v>
      </c>
      <c r="AL40" s="30">
        <f>R40+AK40</f>
        <v>3465330</v>
      </c>
      <c r="AM40" s="28"/>
      <c r="AN40" s="30"/>
      <c r="AO40" s="34"/>
      <c r="AP40" s="35">
        <v>1E-4</v>
      </c>
      <c r="AQ40" s="29"/>
      <c r="AR40" s="36"/>
      <c r="AS40" s="36"/>
      <c r="AT40" s="36"/>
    </row>
    <row r="41" spans="1:46" s="37" customFormat="1" ht="23.25" customHeight="1">
      <c r="A41" s="90">
        <v>18</v>
      </c>
      <c r="B41" s="22" t="s">
        <v>49</v>
      </c>
      <c r="C41" s="23" t="s">
        <v>62</v>
      </c>
      <c r="D41" s="24" t="s">
        <v>51</v>
      </c>
      <c r="E41" s="56" t="s">
        <v>154</v>
      </c>
      <c r="F41" s="26" t="s">
        <v>85</v>
      </c>
      <c r="G41" s="27" t="s">
        <v>72</v>
      </c>
      <c r="H41" s="26" t="s">
        <v>95</v>
      </c>
      <c r="I41" s="28"/>
      <c r="J41" s="26"/>
      <c r="K41" s="28">
        <v>10</v>
      </c>
      <c r="L41" s="29" t="s">
        <v>36</v>
      </c>
      <c r="M41" s="26" t="s">
        <v>124</v>
      </c>
      <c r="N41" s="26" t="s">
        <v>133</v>
      </c>
      <c r="O41" s="26" t="s">
        <v>133</v>
      </c>
      <c r="P41" s="30">
        <f t="shared" si="0"/>
        <v>703</v>
      </c>
      <c r="Q41" s="28">
        <v>330</v>
      </c>
      <c r="R41" s="30">
        <f t="shared" si="1"/>
        <v>231990</v>
      </c>
      <c r="S41" s="57">
        <f t="shared" si="2"/>
        <v>23.199000000000002</v>
      </c>
      <c r="T41" s="57"/>
      <c r="U41" s="57"/>
      <c r="V41" s="99"/>
      <c r="W41" s="29"/>
      <c r="X41" s="29"/>
      <c r="Y41" s="31"/>
      <c r="Z41" s="32"/>
      <c r="AA41" s="28"/>
      <c r="AB41" s="28"/>
      <c r="AC41" s="28"/>
      <c r="AD41" s="28"/>
      <c r="AE41" s="28"/>
      <c r="AF41" s="33">
        <f t="shared" si="3"/>
        <v>0</v>
      </c>
      <c r="AG41" s="30"/>
      <c r="AH41" s="30">
        <f t="shared" si="4"/>
        <v>0</v>
      </c>
      <c r="AI41" s="28"/>
      <c r="AJ41" s="30"/>
      <c r="AK41" s="30">
        <f t="shared" si="5"/>
        <v>0</v>
      </c>
      <c r="AL41" s="30">
        <f>R41+AK41</f>
        <v>231990</v>
      </c>
      <c r="AM41" s="28"/>
      <c r="AN41" s="30"/>
      <c r="AO41" s="34"/>
      <c r="AP41" s="35">
        <v>1E-4</v>
      </c>
      <c r="AQ41" s="29"/>
      <c r="AR41" s="36"/>
      <c r="AS41" s="36"/>
      <c r="AT41" s="36"/>
    </row>
    <row r="42" spans="1:46" s="37" customFormat="1" ht="23.25" customHeight="1">
      <c r="A42" s="102">
        <v>19</v>
      </c>
      <c r="B42" s="22" t="s">
        <v>43</v>
      </c>
      <c r="C42" s="23" t="s">
        <v>63</v>
      </c>
      <c r="D42" s="24" t="s">
        <v>51</v>
      </c>
      <c r="E42" s="31"/>
      <c r="F42" s="26" t="s">
        <v>86</v>
      </c>
      <c r="G42" s="27" t="s">
        <v>72</v>
      </c>
      <c r="H42" s="26" t="s">
        <v>110</v>
      </c>
      <c r="I42" s="28"/>
      <c r="J42" s="26"/>
      <c r="K42" s="28">
        <v>10</v>
      </c>
      <c r="L42" s="29" t="s">
        <v>36</v>
      </c>
      <c r="M42" s="26" t="s">
        <v>124</v>
      </c>
      <c r="N42" s="26" t="s">
        <v>128</v>
      </c>
      <c r="O42" s="26" t="s">
        <v>128</v>
      </c>
      <c r="P42" s="30">
        <f t="shared" si="0"/>
        <v>602</v>
      </c>
      <c r="Q42" s="28">
        <v>330</v>
      </c>
      <c r="R42" s="30">
        <f t="shared" si="1"/>
        <v>198660</v>
      </c>
      <c r="S42" s="57">
        <f t="shared" si="2"/>
        <v>19.866</v>
      </c>
      <c r="T42" s="57"/>
      <c r="U42" s="57"/>
      <c r="V42" s="99"/>
      <c r="W42" s="29"/>
      <c r="X42" s="29"/>
      <c r="Y42" s="31"/>
      <c r="Z42" s="32"/>
      <c r="AA42" s="28"/>
      <c r="AB42" s="28"/>
      <c r="AC42" s="28"/>
      <c r="AD42" s="28"/>
      <c r="AE42" s="28"/>
      <c r="AF42" s="33">
        <f t="shared" si="3"/>
        <v>0</v>
      </c>
      <c r="AG42" s="30"/>
      <c r="AH42" s="30">
        <f t="shared" si="4"/>
        <v>0</v>
      </c>
      <c r="AI42" s="28"/>
      <c r="AJ42" s="30"/>
      <c r="AK42" s="30">
        <f t="shared" si="5"/>
        <v>0</v>
      </c>
      <c r="AL42" s="30">
        <f>R42+AK42</f>
        <v>198660</v>
      </c>
      <c r="AM42" s="28"/>
      <c r="AN42" s="30"/>
      <c r="AO42" s="34"/>
      <c r="AP42" s="35">
        <v>1E-4</v>
      </c>
      <c r="AQ42" s="29"/>
      <c r="AR42" s="36"/>
      <c r="AS42" s="36"/>
      <c r="AT42" s="36"/>
    </row>
    <row r="43" spans="1:46" s="37" customFormat="1" ht="23.25" customHeight="1">
      <c r="A43" s="104"/>
      <c r="B43" s="22"/>
      <c r="C43" s="23"/>
      <c r="D43" s="24"/>
      <c r="E43" s="31"/>
      <c r="F43" s="26" t="s">
        <v>86</v>
      </c>
      <c r="G43" s="27" t="s">
        <v>72</v>
      </c>
      <c r="H43" s="26" t="s">
        <v>111</v>
      </c>
      <c r="I43" s="28"/>
      <c r="J43" s="26"/>
      <c r="K43" s="28">
        <v>10</v>
      </c>
      <c r="L43" s="29" t="s">
        <v>36</v>
      </c>
      <c r="M43" s="26" t="s">
        <v>132</v>
      </c>
      <c r="N43" s="26" t="s">
        <v>124</v>
      </c>
      <c r="O43" s="26" t="s">
        <v>124</v>
      </c>
      <c r="P43" s="30">
        <f t="shared" ref="P43:P60" si="18">M43*400+N43*100+O43</f>
        <v>101</v>
      </c>
      <c r="Q43" s="28">
        <v>330</v>
      </c>
      <c r="R43" s="30">
        <f t="shared" ref="R43:R60" si="19">P43*Q43</f>
        <v>33330</v>
      </c>
      <c r="S43" s="57">
        <f t="shared" ref="S43:S60" si="20">R43*0.01%</f>
        <v>3.3330000000000002</v>
      </c>
      <c r="T43" s="57"/>
      <c r="U43" s="57"/>
      <c r="V43" s="99"/>
      <c r="W43" s="29"/>
      <c r="X43" s="29"/>
      <c r="Y43" s="31"/>
      <c r="Z43" s="32"/>
      <c r="AA43" s="28"/>
      <c r="AB43" s="28"/>
      <c r="AC43" s="28"/>
      <c r="AD43" s="28"/>
      <c r="AE43" s="28"/>
      <c r="AF43" s="33">
        <f t="shared" ref="AF43:AF60" si="21">AE43*7850*0.3%</f>
        <v>0</v>
      </c>
      <c r="AG43" s="30"/>
      <c r="AH43" s="30">
        <f t="shared" ref="AH43:AH60" si="22">AC43*AG43</f>
        <v>0</v>
      </c>
      <c r="AI43" s="28"/>
      <c r="AJ43" s="30"/>
      <c r="AK43" s="30">
        <f t="shared" ref="AK43:AK60" si="23">AH43-AJ43</f>
        <v>0</v>
      </c>
      <c r="AL43" s="30">
        <f>R43+AK43</f>
        <v>33330</v>
      </c>
      <c r="AM43" s="28"/>
      <c r="AN43" s="30"/>
      <c r="AO43" s="34"/>
      <c r="AP43" s="35">
        <v>1E-4</v>
      </c>
      <c r="AQ43" s="29"/>
      <c r="AR43" s="36"/>
      <c r="AS43" s="36"/>
      <c r="AT43" s="36"/>
    </row>
    <row r="44" spans="1:46" s="37" customFormat="1" ht="23.25" customHeight="1">
      <c r="A44" s="103"/>
      <c r="B44" s="22"/>
      <c r="C44" s="23"/>
      <c r="D44" s="24"/>
      <c r="E44" s="31"/>
      <c r="F44" s="26"/>
      <c r="G44" s="27"/>
      <c r="H44" s="26"/>
      <c r="I44" s="28"/>
      <c r="J44" s="26"/>
      <c r="K44" s="28"/>
      <c r="L44" s="29"/>
      <c r="M44" s="26"/>
      <c r="N44" s="26"/>
      <c r="O44" s="26"/>
      <c r="P44" s="30"/>
      <c r="Q44" s="28"/>
      <c r="R44" s="30">
        <f>SUM(R42:R43)</f>
        <v>231990</v>
      </c>
      <c r="S44" s="57">
        <f t="shared" si="20"/>
        <v>23.199000000000002</v>
      </c>
      <c r="T44" s="57"/>
      <c r="U44" s="57"/>
      <c r="V44" s="99"/>
      <c r="W44" s="29"/>
      <c r="X44" s="29"/>
      <c r="Y44" s="31"/>
      <c r="Z44" s="32"/>
      <c r="AA44" s="28"/>
      <c r="AB44" s="28"/>
      <c r="AC44" s="28"/>
      <c r="AD44" s="28"/>
      <c r="AE44" s="28"/>
      <c r="AF44" s="33"/>
      <c r="AG44" s="30"/>
      <c r="AH44" s="30"/>
      <c r="AI44" s="28"/>
      <c r="AJ44" s="30"/>
      <c r="AK44" s="30"/>
      <c r="AL44" s="30"/>
      <c r="AM44" s="28"/>
      <c r="AN44" s="30"/>
      <c r="AO44" s="34"/>
      <c r="AP44" s="35"/>
      <c r="AQ44" s="29"/>
      <c r="AR44" s="36"/>
      <c r="AS44" s="36"/>
      <c r="AT44" s="36"/>
    </row>
    <row r="45" spans="1:46" s="37" customFormat="1" ht="23.25" customHeight="1">
      <c r="A45" s="90">
        <v>20</v>
      </c>
      <c r="B45" s="22" t="s">
        <v>43</v>
      </c>
      <c r="C45" s="23" t="s">
        <v>64</v>
      </c>
      <c r="D45" s="24" t="s">
        <v>51</v>
      </c>
      <c r="E45" s="56" t="s">
        <v>155</v>
      </c>
      <c r="F45" s="26" t="s">
        <v>156</v>
      </c>
      <c r="G45" s="27" t="s">
        <v>72</v>
      </c>
      <c r="H45" s="26" t="s">
        <v>87</v>
      </c>
      <c r="I45" s="28"/>
      <c r="J45" s="26"/>
      <c r="K45" s="28">
        <v>10</v>
      </c>
      <c r="L45" s="29" t="s">
        <v>36</v>
      </c>
      <c r="M45" s="26" t="s">
        <v>124</v>
      </c>
      <c r="N45" s="26" t="s">
        <v>128</v>
      </c>
      <c r="O45" s="26" t="s">
        <v>128</v>
      </c>
      <c r="P45" s="30">
        <f t="shared" si="18"/>
        <v>602</v>
      </c>
      <c r="Q45" s="28">
        <v>330</v>
      </c>
      <c r="R45" s="30">
        <f t="shared" si="19"/>
        <v>198660</v>
      </c>
      <c r="S45" s="57">
        <f t="shared" si="20"/>
        <v>19.866</v>
      </c>
      <c r="T45" s="57"/>
      <c r="U45" s="57"/>
      <c r="V45" s="99"/>
      <c r="W45" s="29"/>
      <c r="X45" s="29"/>
      <c r="Y45" s="31"/>
      <c r="Z45" s="32"/>
      <c r="AA45" s="28"/>
      <c r="AB45" s="28"/>
      <c r="AC45" s="28"/>
      <c r="AD45" s="28"/>
      <c r="AE45" s="28"/>
      <c r="AF45" s="33">
        <f t="shared" si="21"/>
        <v>0</v>
      </c>
      <c r="AG45" s="30"/>
      <c r="AH45" s="30">
        <f t="shared" si="22"/>
        <v>0</v>
      </c>
      <c r="AI45" s="28"/>
      <c r="AJ45" s="30"/>
      <c r="AK45" s="30">
        <f t="shared" si="23"/>
        <v>0</v>
      </c>
      <c r="AL45" s="30">
        <f>R45+AK45</f>
        <v>198660</v>
      </c>
      <c r="AM45" s="28"/>
      <c r="AN45" s="30"/>
      <c r="AO45" s="34"/>
      <c r="AP45" s="35">
        <v>1E-4</v>
      </c>
      <c r="AQ45" s="29"/>
      <c r="AR45" s="36"/>
      <c r="AS45" s="36"/>
      <c r="AT45" s="36"/>
    </row>
    <row r="46" spans="1:46" s="37" customFormat="1" ht="23.25" customHeight="1" thickBot="1">
      <c r="A46" s="102">
        <v>21</v>
      </c>
      <c r="B46" s="77" t="s">
        <v>43</v>
      </c>
      <c r="C46" s="78" t="s">
        <v>65</v>
      </c>
      <c r="D46" s="79" t="s">
        <v>48</v>
      </c>
      <c r="E46" s="80" t="s">
        <v>157</v>
      </c>
      <c r="F46" s="81" t="s">
        <v>88</v>
      </c>
      <c r="G46" s="82" t="s">
        <v>72</v>
      </c>
      <c r="H46" s="81" t="s">
        <v>93</v>
      </c>
      <c r="I46" s="83"/>
      <c r="J46" s="81" t="s">
        <v>124</v>
      </c>
      <c r="K46" s="83">
        <v>10</v>
      </c>
      <c r="L46" s="84" t="s">
        <v>36</v>
      </c>
      <c r="M46" s="81" t="s">
        <v>116</v>
      </c>
      <c r="N46" s="81" t="s">
        <v>133</v>
      </c>
      <c r="O46" s="81" t="s">
        <v>102</v>
      </c>
      <c r="P46" s="85">
        <f t="shared" si="18"/>
        <v>9195</v>
      </c>
      <c r="Q46" s="83">
        <v>330</v>
      </c>
      <c r="R46" s="85">
        <f t="shared" si="19"/>
        <v>3034350</v>
      </c>
      <c r="S46" s="95">
        <f t="shared" si="20"/>
        <v>303.435</v>
      </c>
      <c r="T46" s="95"/>
      <c r="U46" s="57"/>
      <c r="V46" s="99"/>
      <c r="W46" s="84"/>
      <c r="X46" s="84"/>
      <c r="Y46" s="86"/>
      <c r="Z46" s="87"/>
      <c r="AA46" s="83"/>
      <c r="AB46" s="83"/>
      <c r="AC46" s="83"/>
      <c r="AD46" s="83"/>
      <c r="AE46" s="83"/>
      <c r="AF46" s="85">
        <f t="shared" si="21"/>
        <v>0</v>
      </c>
      <c r="AG46" s="85"/>
      <c r="AH46" s="85">
        <f t="shared" si="22"/>
        <v>0</v>
      </c>
      <c r="AI46" s="83"/>
      <c r="AJ46" s="85"/>
      <c r="AK46" s="85">
        <f t="shared" si="23"/>
        <v>0</v>
      </c>
      <c r="AL46" s="85">
        <f>R46+AK46</f>
        <v>3034350</v>
      </c>
      <c r="AM46" s="83"/>
      <c r="AN46" s="85"/>
      <c r="AO46" s="88"/>
      <c r="AP46" s="89">
        <v>1E-4</v>
      </c>
      <c r="AQ46" s="84">
        <v>3</v>
      </c>
      <c r="AR46" s="36"/>
      <c r="AS46" s="36"/>
      <c r="AT46" s="36"/>
    </row>
    <row r="47" spans="1:46" s="37" customFormat="1" ht="23.25" customHeight="1">
      <c r="A47" s="104"/>
      <c r="B47" s="22"/>
      <c r="C47" s="23"/>
      <c r="D47" s="24"/>
      <c r="E47" s="31"/>
      <c r="F47" s="26"/>
      <c r="G47" s="27" t="s">
        <v>72</v>
      </c>
      <c r="H47" s="26" t="s">
        <v>93</v>
      </c>
      <c r="I47" s="28"/>
      <c r="J47" s="26" t="s">
        <v>125</v>
      </c>
      <c r="K47" s="28">
        <v>10</v>
      </c>
      <c r="L47" s="29" t="s">
        <v>36</v>
      </c>
      <c r="M47" s="26" t="s">
        <v>123</v>
      </c>
      <c r="N47" s="26" t="s">
        <v>128</v>
      </c>
      <c r="O47" s="26" t="s">
        <v>128</v>
      </c>
      <c r="P47" s="30">
        <f t="shared" si="18"/>
        <v>2202</v>
      </c>
      <c r="Q47" s="28">
        <v>330</v>
      </c>
      <c r="R47" s="30">
        <f t="shared" si="19"/>
        <v>726660</v>
      </c>
      <c r="S47" s="57">
        <f t="shared" si="20"/>
        <v>72.665999999999997</v>
      </c>
      <c r="T47" s="57"/>
      <c r="U47" s="57"/>
      <c r="V47" s="99"/>
      <c r="W47" s="29"/>
      <c r="X47" s="29"/>
      <c r="Y47" s="31"/>
      <c r="Z47" s="32"/>
      <c r="AA47" s="28"/>
      <c r="AB47" s="28"/>
      <c r="AC47" s="28"/>
      <c r="AD47" s="28"/>
      <c r="AE47" s="28"/>
      <c r="AF47" s="33">
        <f t="shared" si="21"/>
        <v>0</v>
      </c>
      <c r="AG47" s="30"/>
      <c r="AH47" s="30">
        <f t="shared" si="22"/>
        <v>0</v>
      </c>
      <c r="AI47" s="28"/>
      <c r="AJ47" s="30"/>
      <c r="AK47" s="30">
        <f t="shared" si="23"/>
        <v>0</v>
      </c>
      <c r="AL47" s="30">
        <f>R47+AK47</f>
        <v>726660</v>
      </c>
      <c r="AM47" s="28"/>
      <c r="AN47" s="30"/>
      <c r="AO47" s="34"/>
      <c r="AP47" s="35">
        <v>1E-4</v>
      </c>
      <c r="AQ47" s="29" t="s">
        <v>202</v>
      </c>
      <c r="AR47" s="36"/>
      <c r="AS47" s="36"/>
      <c r="AT47" s="36"/>
    </row>
    <row r="48" spans="1:46" s="37" customFormat="1" ht="23.25" customHeight="1">
      <c r="A48" s="103"/>
      <c r="B48" s="22"/>
      <c r="C48" s="23"/>
      <c r="D48" s="24"/>
      <c r="E48" s="31"/>
      <c r="F48" s="26"/>
      <c r="G48" s="27"/>
      <c r="H48" s="26"/>
      <c r="I48" s="28"/>
      <c r="J48" s="26"/>
      <c r="K48" s="28"/>
      <c r="L48" s="29"/>
      <c r="M48" s="26"/>
      <c r="N48" s="26"/>
      <c r="O48" s="26"/>
      <c r="P48" s="30"/>
      <c r="Q48" s="28"/>
      <c r="R48" s="30">
        <f>SUM(R46:R47)</f>
        <v>3761010</v>
      </c>
      <c r="S48" s="57">
        <f t="shared" si="20"/>
        <v>376.101</v>
      </c>
      <c r="T48" s="57"/>
      <c r="U48" s="57"/>
      <c r="V48" s="99"/>
      <c r="W48" s="29"/>
      <c r="X48" s="29"/>
      <c r="Y48" s="31"/>
      <c r="Z48" s="32"/>
      <c r="AA48" s="28"/>
      <c r="AB48" s="28"/>
      <c r="AC48" s="28"/>
      <c r="AD48" s="28"/>
      <c r="AE48" s="28"/>
      <c r="AF48" s="33"/>
      <c r="AG48" s="30"/>
      <c r="AH48" s="30"/>
      <c r="AI48" s="28"/>
      <c r="AJ48" s="30"/>
      <c r="AK48" s="30"/>
      <c r="AL48" s="30"/>
      <c r="AM48" s="28"/>
      <c r="AN48" s="30"/>
      <c r="AO48" s="34"/>
      <c r="AP48" s="35"/>
      <c r="AQ48" s="29"/>
      <c r="AR48" s="36"/>
      <c r="AS48" s="36"/>
      <c r="AT48" s="36"/>
    </row>
    <row r="49" spans="1:46" s="37" customFormat="1" ht="23.25" customHeight="1">
      <c r="A49" s="108" t="s">
        <v>116</v>
      </c>
      <c r="B49" s="22" t="s">
        <v>49</v>
      </c>
      <c r="C49" s="23" t="s">
        <v>182</v>
      </c>
      <c r="D49" s="24" t="s">
        <v>46</v>
      </c>
      <c r="E49" s="58" t="s">
        <v>183</v>
      </c>
      <c r="F49" s="59" t="s">
        <v>127</v>
      </c>
      <c r="G49" s="27" t="s">
        <v>72</v>
      </c>
      <c r="H49" s="26" t="s">
        <v>184</v>
      </c>
      <c r="I49" s="28"/>
      <c r="J49" s="26" t="s">
        <v>185</v>
      </c>
      <c r="K49" s="60">
        <v>8</v>
      </c>
      <c r="L49" s="29" t="s">
        <v>36</v>
      </c>
      <c r="M49" s="26" t="s">
        <v>124</v>
      </c>
      <c r="N49" s="26" t="s">
        <v>128</v>
      </c>
      <c r="O49" s="26" t="s">
        <v>94</v>
      </c>
      <c r="P49" s="30">
        <f>M49*400+N49*100+O49</f>
        <v>636</v>
      </c>
      <c r="Q49" s="28">
        <v>330</v>
      </c>
      <c r="R49" s="30">
        <f>P49*Q49</f>
        <v>209880</v>
      </c>
      <c r="S49" s="57">
        <f>R49*0.01%</f>
        <v>20.988</v>
      </c>
      <c r="T49" s="57"/>
      <c r="U49" s="57"/>
      <c r="V49" s="99"/>
      <c r="W49" s="29"/>
      <c r="X49" s="29"/>
      <c r="Y49" s="31"/>
      <c r="Z49" s="32"/>
      <c r="AA49" s="28"/>
      <c r="AB49" s="28"/>
      <c r="AC49" s="28"/>
      <c r="AD49" s="28"/>
      <c r="AE49" s="28"/>
      <c r="AF49" s="33">
        <f>AE49*7850*0.3%</f>
        <v>0</v>
      </c>
      <c r="AG49" s="30"/>
      <c r="AH49" s="30">
        <f>AC49*AG49</f>
        <v>0</v>
      </c>
      <c r="AI49" s="28"/>
      <c r="AJ49" s="30"/>
      <c r="AK49" s="30">
        <f>AH49-AJ49</f>
        <v>0</v>
      </c>
      <c r="AL49" s="30">
        <f>R49+AK49</f>
        <v>209880</v>
      </c>
      <c r="AM49" s="28"/>
      <c r="AN49" s="30"/>
      <c r="AO49" s="34"/>
      <c r="AP49" s="35">
        <v>1E-4</v>
      </c>
      <c r="AQ49" s="29"/>
      <c r="AR49" s="36"/>
      <c r="AS49" s="36"/>
      <c r="AT49" s="36"/>
    </row>
    <row r="50" spans="1:46" s="37" customFormat="1" ht="23.25" customHeight="1">
      <c r="A50" s="109"/>
      <c r="B50" s="22"/>
      <c r="C50" s="23"/>
      <c r="D50" s="24"/>
      <c r="E50" s="31"/>
      <c r="F50" s="59"/>
      <c r="G50" s="27" t="s">
        <v>72</v>
      </c>
      <c r="H50" s="26" t="s">
        <v>186</v>
      </c>
      <c r="I50" s="28"/>
      <c r="J50" s="26" t="s">
        <v>181</v>
      </c>
      <c r="K50" s="60">
        <v>8</v>
      </c>
      <c r="L50" s="29" t="s">
        <v>36</v>
      </c>
      <c r="M50" s="26" t="s">
        <v>132</v>
      </c>
      <c r="N50" s="26" t="s">
        <v>133</v>
      </c>
      <c r="O50" s="26" t="s">
        <v>187</v>
      </c>
      <c r="P50" s="30">
        <f>M50*400+N50*100+O50</f>
        <v>353</v>
      </c>
      <c r="Q50" s="28">
        <v>330</v>
      </c>
      <c r="R50" s="30">
        <f>P50*Q50</f>
        <v>116490</v>
      </c>
      <c r="S50" s="57">
        <f>R50*0.01%</f>
        <v>11.649000000000001</v>
      </c>
      <c r="T50" s="57"/>
      <c r="U50" s="57"/>
      <c r="V50" s="99"/>
      <c r="W50" s="29"/>
      <c r="X50" s="29"/>
      <c r="Y50" s="31"/>
      <c r="Z50" s="32"/>
      <c r="AA50" s="28"/>
      <c r="AB50" s="28"/>
      <c r="AC50" s="28"/>
      <c r="AD50" s="28"/>
      <c r="AE50" s="28"/>
      <c r="AF50" s="33">
        <f>AE50*7850*0.3%</f>
        <v>0</v>
      </c>
      <c r="AG50" s="30"/>
      <c r="AH50" s="30">
        <f>AC50*AG50</f>
        <v>0</v>
      </c>
      <c r="AI50" s="28"/>
      <c r="AJ50" s="30"/>
      <c r="AK50" s="30">
        <f>AH50-AJ50</f>
        <v>0</v>
      </c>
      <c r="AL50" s="30">
        <f>R50+AK50</f>
        <v>116490</v>
      </c>
      <c r="AM50" s="28"/>
      <c r="AN50" s="30"/>
      <c r="AO50" s="34"/>
      <c r="AP50" s="35">
        <v>1E-4</v>
      </c>
      <c r="AQ50" s="29"/>
      <c r="AR50" s="36"/>
      <c r="AS50" s="36"/>
      <c r="AT50" s="36"/>
    </row>
    <row r="51" spans="1:46" s="37" customFormat="1" ht="23.25" customHeight="1">
      <c r="A51" s="109"/>
      <c r="B51" s="22"/>
      <c r="C51" s="23"/>
      <c r="D51" s="24"/>
      <c r="E51" s="31"/>
      <c r="F51" s="59"/>
      <c r="G51" s="27" t="s">
        <v>72</v>
      </c>
      <c r="H51" s="26" t="s">
        <v>184</v>
      </c>
      <c r="I51" s="28"/>
      <c r="J51" s="26" t="s">
        <v>188</v>
      </c>
      <c r="K51" s="60">
        <v>8</v>
      </c>
      <c r="L51" s="29" t="s">
        <v>36</v>
      </c>
      <c r="M51" s="26" t="s">
        <v>128</v>
      </c>
      <c r="N51" s="26" t="s">
        <v>133</v>
      </c>
      <c r="O51" s="26" t="s">
        <v>181</v>
      </c>
      <c r="P51" s="30">
        <f>M51*400+N51*100+O51</f>
        <v>1113</v>
      </c>
      <c r="Q51" s="28">
        <v>330</v>
      </c>
      <c r="R51" s="30">
        <f>P51*Q51</f>
        <v>367290</v>
      </c>
      <c r="S51" s="57">
        <f>R51*0.01%</f>
        <v>36.728999999999999</v>
      </c>
      <c r="T51" s="57"/>
      <c r="U51" s="57"/>
      <c r="V51" s="99"/>
      <c r="W51" s="29"/>
      <c r="X51" s="29"/>
      <c r="Y51" s="31"/>
      <c r="Z51" s="32"/>
      <c r="AA51" s="28"/>
      <c r="AB51" s="28"/>
      <c r="AC51" s="28"/>
      <c r="AD51" s="28"/>
      <c r="AE51" s="28"/>
      <c r="AF51" s="33">
        <f>AE51*7850*0.3%</f>
        <v>0</v>
      </c>
      <c r="AG51" s="30"/>
      <c r="AH51" s="30">
        <f>AC51*AG51</f>
        <v>0</v>
      </c>
      <c r="AI51" s="28"/>
      <c r="AJ51" s="30"/>
      <c r="AK51" s="30">
        <f>AH51-AJ51</f>
        <v>0</v>
      </c>
      <c r="AL51" s="30">
        <f>R51+AK51</f>
        <v>367290</v>
      </c>
      <c r="AM51" s="28"/>
      <c r="AN51" s="30"/>
      <c r="AO51" s="34"/>
      <c r="AP51" s="35">
        <v>1E-4</v>
      </c>
      <c r="AQ51" s="29"/>
      <c r="AR51" s="36"/>
      <c r="AS51" s="36"/>
      <c r="AT51" s="36"/>
    </row>
    <row r="52" spans="1:46" s="37" customFormat="1" ht="23.25" customHeight="1">
      <c r="A52" s="110"/>
      <c r="B52" s="22"/>
      <c r="C52" s="23"/>
      <c r="D52" s="24"/>
      <c r="E52" s="31"/>
      <c r="F52" s="59"/>
      <c r="G52" s="27"/>
      <c r="H52" s="26"/>
      <c r="I52" s="28"/>
      <c r="J52" s="26"/>
      <c r="K52" s="60"/>
      <c r="L52" s="29"/>
      <c r="M52" s="26"/>
      <c r="N52" s="26"/>
      <c r="O52" s="26"/>
      <c r="P52" s="30"/>
      <c r="Q52" s="28"/>
      <c r="R52" s="30">
        <f>SUM(R49:R51)</f>
        <v>693660</v>
      </c>
      <c r="S52" s="57">
        <f>R52*0.01%</f>
        <v>69.366</v>
      </c>
      <c r="T52" s="57">
        <v>17</v>
      </c>
      <c r="U52" s="57">
        <f t="shared" si="6"/>
        <v>52.366</v>
      </c>
      <c r="V52" s="99">
        <f t="shared" si="7"/>
        <v>56.274500000000003</v>
      </c>
      <c r="W52" s="29"/>
      <c r="X52" s="29"/>
      <c r="Y52" s="31"/>
      <c r="Z52" s="32"/>
      <c r="AA52" s="28"/>
      <c r="AB52" s="28"/>
      <c r="AC52" s="28"/>
      <c r="AD52" s="28"/>
      <c r="AE52" s="28"/>
      <c r="AF52" s="33"/>
      <c r="AG52" s="30"/>
      <c r="AH52" s="30"/>
      <c r="AI52" s="28"/>
      <c r="AJ52" s="30"/>
      <c r="AK52" s="30"/>
      <c r="AL52" s="30"/>
      <c r="AM52" s="28"/>
      <c r="AN52" s="30"/>
      <c r="AO52" s="34"/>
      <c r="AP52" s="35"/>
      <c r="AQ52" s="29"/>
      <c r="AR52" s="36"/>
      <c r="AS52" s="36"/>
      <c r="AT52" s="36"/>
    </row>
    <row r="53" spans="1:46" s="37" customFormat="1" ht="23.25" customHeight="1">
      <c r="A53" s="90">
        <v>23</v>
      </c>
      <c r="B53" s="22" t="s">
        <v>52</v>
      </c>
      <c r="C53" s="23" t="s">
        <v>66</v>
      </c>
      <c r="D53" s="24" t="s">
        <v>67</v>
      </c>
      <c r="E53" s="31"/>
      <c r="F53" s="26" t="s">
        <v>42</v>
      </c>
      <c r="G53" s="27" t="s">
        <v>72</v>
      </c>
      <c r="H53" s="26" t="s">
        <v>112</v>
      </c>
      <c r="I53" s="28"/>
      <c r="J53" s="26"/>
      <c r="K53" s="28">
        <v>10</v>
      </c>
      <c r="L53" s="29" t="s">
        <v>36</v>
      </c>
      <c r="M53" s="26" t="s">
        <v>132</v>
      </c>
      <c r="N53" s="26" t="s">
        <v>128</v>
      </c>
      <c r="O53" s="26" t="s">
        <v>128</v>
      </c>
      <c r="P53" s="30">
        <f t="shared" si="18"/>
        <v>202</v>
      </c>
      <c r="Q53" s="28">
        <v>330</v>
      </c>
      <c r="R53" s="30">
        <f t="shared" si="19"/>
        <v>66660</v>
      </c>
      <c r="S53" s="57">
        <f t="shared" si="20"/>
        <v>6.6660000000000004</v>
      </c>
      <c r="T53" s="57"/>
      <c r="U53" s="57"/>
      <c r="V53" s="99"/>
      <c r="W53" s="29"/>
      <c r="X53" s="29"/>
      <c r="Y53" s="31"/>
      <c r="Z53" s="32"/>
      <c r="AA53" s="28"/>
      <c r="AB53" s="28"/>
      <c r="AC53" s="28"/>
      <c r="AD53" s="28"/>
      <c r="AE53" s="28"/>
      <c r="AF53" s="33">
        <f t="shared" si="21"/>
        <v>0</v>
      </c>
      <c r="AG53" s="30"/>
      <c r="AH53" s="30">
        <f t="shared" si="22"/>
        <v>0</v>
      </c>
      <c r="AI53" s="28"/>
      <c r="AJ53" s="30"/>
      <c r="AK53" s="30">
        <f t="shared" si="23"/>
        <v>0</v>
      </c>
      <c r="AL53" s="30">
        <f>R53+AK53</f>
        <v>66660</v>
      </c>
      <c r="AM53" s="28"/>
      <c r="AN53" s="30"/>
      <c r="AO53" s="34"/>
      <c r="AP53" s="35">
        <v>1E-4</v>
      </c>
      <c r="AQ53" s="29"/>
      <c r="AR53" s="36"/>
      <c r="AS53" s="36"/>
      <c r="AT53" s="36"/>
    </row>
    <row r="54" spans="1:46" s="37" customFormat="1" ht="23.25" customHeight="1" thickBot="1">
      <c r="A54" s="90">
        <v>24</v>
      </c>
      <c r="B54" s="22" t="s">
        <v>49</v>
      </c>
      <c r="C54" s="23" t="s">
        <v>68</v>
      </c>
      <c r="D54" s="24" t="s">
        <v>51</v>
      </c>
      <c r="E54" s="25" t="s">
        <v>158</v>
      </c>
      <c r="F54" s="26" t="s">
        <v>89</v>
      </c>
      <c r="G54" s="27" t="s">
        <v>72</v>
      </c>
      <c r="H54" s="26" t="s">
        <v>113</v>
      </c>
      <c r="I54" s="28"/>
      <c r="J54" s="26" t="s">
        <v>86</v>
      </c>
      <c r="K54" s="28">
        <v>10</v>
      </c>
      <c r="L54" s="29" t="s">
        <v>36</v>
      </c>
      <c r="M54" s="26" t="s">
        <v>135</v>
      </c>
      <c r="N54" s="26" t="s">
        <v>133</v>
      </c>
      <c r="O54" s="26" t="s">
        <v>133</v>
      </c>
      <c r="P54" s="30">
        <f t="shared" si="18"/>
        <v>5103</v>
      </c>
      <c r="Q54" s="28">
        <v>330</v>
      </c>
      <c r="R54" s="30">
        <f t="shared" si="19"/>
        <v>1683990</v>
      </c>
      <c r="S54" s="57">
        <f t="shared" si="20"/>
        <v>168.399</v>
      </c>
      <c r="T54" s="57"/>
      <c r="U54" s="57"/>
      <c r="V54" s="99"/>
      <c r="W54" s="29"/>
      <c r="X54" s="29"/>
      <c r="Y54" s="31"/>
      <c r="Z54" s="32"/>
      <c r="AA54" s="28"/>
      <c r="AB54" s="28"/>
      <c r="AC54" s="28"/>
      <c r="AD54" s="28"/>
      <c r="AE54" s="28"/>
      <c r="AF54" s="33">
        <f t="shared" si="21"/>
        <v>0</v>
      </c>
      <c r="AG54" s="30"/>
      <c r="AH54" s="30">
        <f t="shared" si="22"/>
        <v>0</v>
      </c>
      <c r="AI54" s="28"/>
      <c r="AJ54" s="30"/>
      <c r="AK54" s="30">
        <f t="shared" si="23"/>
        <v>0</v>
      </c>
      <c r="AL54" s="30">
        <f>R54+AK54</f>
        <v>1683990</v>
      </c>
      <c r="AM54" s="28"/>
      <c r="AN54" s="30"/>
      <c r="AO54" s="34"/>
      <c r="AP54" s="35">
        <v>1E-4</v>
      </c>
      <c r="AQ54" s="29"/>
      <c r="AR54" s="36"/>
      <c r="AS54" s="36"/>
      <c r="AT54" s="36"/>
    </row>
    <row r="55" spans="1:46" s="37" customFormat="1" ht="23.25" customHeight="1" thickBot="1">
      <c r="A55" s="102">
        <v>25</v>
      </c>
      <c r="B55" s="22" t="s">
        <v>49</v>
      </c>
      <c r="C55" s="23" t="s">
        <v>69</v>
      </c>
      <c r="D55" s="24" t="s">
        <v>46</v>
      </c>
      <c r="E55" s="25" t="s">
        <v>159</v>
      </c>
      <c r="F55" s="26" t="s">
        <v>90</v>
      </c>
      <c r="G55" s="27" t="s">
        <v>72</v>
      </c>
      <c r="H55" s="26" t="s">
        <v>93</v>
      </c>
      <c r="I55" s="28"/>
      <c r="J55" s="26" t="s">
        <v>126</v>
      </c>
      <c r="K55" s="28">
        <v>10</v>
      </c>
      <c r="L55" s="29" t="s">
        <v>36</v>
      </c>
      <c r="M55" s="26" t="s">
        <v>138</v>
      </c>
      <c r="N55" s="26" t="s">
        <v>124</v>
      </c>
      <c r="O55" s="26" t="s">
        <v>124</v>
      </c>
      <c r="P55" s="30">
        <f t="shared" si="18"/>
        <v>6101</v>
      </c>
      <c r="Q55" s="28">
        <v>330</v>
      </c>
      <c r="R55" s="30">
        <f t="shared" si="19"/>
        <v>2013330</v>
      </c>
      <c r="S55" s="57">
        <f t="shared" si="20"/>
        <v>201.333</v>
      </c>
      <c r="T55" s="57"/>
      <c r="U55" s="57"/>
      <c r="V55" s="99"/>
      <c r="W55" s="29"/>
      <c r="X55" s="29"/>
      <c r="Y55" s="31"/>
      <c r="Z55" s="32"/>
      <c r="AA55" s="28"/>
      <c r="AB55" s="28"/>
      <c r="AC55" s="28"/>
      <c r="AD55" s="28"/>
      <c r="AE55" s="28"/>
      <c r="AF55" s="33">
        <f t="shared" si="21"/>
        <v>0</v>
      </c>
      <c r="AG55" s="30"/>
      <c r="AH55" s="30">
        <f t="shared" si="22"/>
        <v>0</v>
      </c>
      <c r="AI55" s="28"/>
      <c r="AJ55" s="30"/>
      <c r="AK55" s="30">
        <f t="shared" si="23"/>
        <v>0</v>
      </c>
      <c r="AL55" s="30">
        <f>R55+AK55</f>
        <v>2013330</v>
      </c>
      <c r="AM55" s="28"/>
      <c r="AN55" s="30"/>
      <c r="AO55" s="34"/>
      <c r="AP55" s="35">
        <v>1E-4</v>
      </c>
      <c r="AQ55" s="29"/>
      <c r="AR55" s="36"/>
      <c r="AS55" s="36"/>
      <c r="AT55" s="36"/>
    </row>
    <row r="56" spans="1:46" s="37" customFormat="1" ht="23.25" customHeight="1">
      <c r="A56" s="104"/>
      <c r="B56" s="22"/>
      <c r="C56" s="23"/>
      <c r="D56" s="24"/>
      <c r="E56" s="31"/>
      <c r="F56" s="26"/>
      <c r="G56" s="27" t="s">
        <v>72</v>
      </c>
      <c r="H56" s="26" t="s">
        <v>93</v>
      </c>
      <c r="I56" s="28"/>
      <c r="J56" s="26" t="s">
        <v>127</v>
      </c>
      <c r="K56" s="28">
        <v>10</v>
      </c>
      <c r="L56" s="29" t="s">
        <v>36</v>
      </c>
      <c r="M56" s="26" t="s">
        <v>128</v>
      </c>
      <c r="N56" s="26" t="s">
        <v>133</v>
      </c>
      <c r="O56" s="26" t="s">
        <v>133</v>
      </c>
      <c r="P56" s="30">
        <f t="shared" si="18"/>
        <v>1103</v>
      </c>
      <c r="Q56" s="28">
        <v>330</v>
      </c>
      <c r="R56" s="30">
        <f t="shared" si="19"/>
        <v>363990</v>
      </c>
      <c r="S56" s="57">
        <f t="shared" si="20"/>
        <v>36.399000000000001</v>
      </c>
      <c r="T56" s="57"/>
      <c r="U56" s="57"/>
      <c r="V56" s="99"/>
      <c r="W56" s="29"/>
      <c r="X56" s="29"/>
      <c r="Y56" s="31"/>
      <c r="Z56" s="32"/>
      <c r="AA56" s="28"/>
      <c r="AB56" s="28"/>
      <c r="AC56" s="28"/>
      <c r="AD56" s="28"/>
      <c r="AE56" s="28"/>
      <c r="AF56" s="33">
        <f t="shared" si="21"/>
        <v>0</v>
      </c>
      <c r="AG56" s="30"/>
      <c r="AH56" s="30">
        <f t="shared" si="22"/>
        <v>0</v>
      </c>
      <c r="AI56" s="28"/>
      <c r="AJ56" s="30"/>
      <c r="AK56" s="30">
        <f t="shared" si="23"/>
        <v>0</v>
      </c>
      <c r="AL56" s="30">
        <f>R56+AK56</f>
        <v>363990</v>
      </c>
      <c r="AM56" s="28"/>
      <c r="AN56" s="30"/>
      <c r="AO56" s="34"/>
      <c r="AP56" s="35">
        <v>1E-4</v>
      </c>
      <c r="AQ56" s="29"/>
      <c r="AR56" s="36"/>
      <c r="AS56" s="36"/>
      <c r="AT56" s="36"/>
    </row>
    <row r="57" spans="1:46" s="37" customFormat="1" ht="23.25" customHeight="1">
      <c r="A57" s="103"/>
      <c r="B57" s="22"/>
      <c r="C57" s="23"/>
      <c r="D57" s="24"/>
      <c r="E57" s="31"/>
      <c r="F57" s="26"/>
      <c r="G57" s="27"/>
      <c r="H57" s="26"/>
      <c r="I57" s="28"/>
      <c r="J57" s="26"/>
      <c r="K57" s="28"/>
      <c r="L57" s="29"/>
      <c r="M57" s="26"/>
      <c r="N57" s="26"/>
      <c r="O57" s="26"/>
      <c r="P57" s="30"/>
      <c r="Q57" s="28"/>
      <c r="R57" s="30">
        <f>SUM(R55:R56)</f>
        <v>2377320</v>
      </c>
      <c r="S57" s="57">
        <f t="shared" si="20"/>
        <v>237.732</v>
      </c>
      <c r="T57" s="57"/>
      <c r="U57" s="57"/>
      <c r="V57" s="99"/>
      <c r="W57" s="29"/>
      <c r="X57" s="29"/>
      <c r="Y57" s="31"/>
      <c r="Z57" s="32"/>
      <c r="AA57" s="28"/>
      <c r="AB57" s="28"/>
      <c r="AC57" s="28"/>
      <c r="AD57" s="28"/>
      <c r="AE57" s="28"/>
      <c r="AF57" s="33"/>
      <c r="AG57" s="30"/>
      <c r="AH57" s="30"/>
      <c r="AI57" s="28"/>
      <c r="AJ57" s="30"/>
      <c r="AK57" s="30"/>
      <c r="AL57" s="30"/>
      <c r="AM57" s="28"/>
      <c r="AN57" s="30"/>
      <c r="AO57" s="34"/>
      <c r="AP57" s="35"/>
      <c r="AQ57" s="29"/>
      <c r="AR57" s="36"/>
      <c r="AS57" s="36"/>
      <c r="AT57" s="36"/>
    </row>
    <row r="58" spans="1:46" s="37" customFormat="1" ht="23.25" customHeight="1">
      <c r="A58" s="90">
        <v>26</v>
      </c>
      <c r="B58" s="22" t="s">
        <v>49</v>
      </c>
      <c r="C58" s="23" t="s">
        <v>70</v>
      </c>
      <c r="D58" s="24" t="s">
        <v>51</v>
      </c>
      <c r="E58" s="31"/>
      <c r="F58" s="26" t="s">
        <v>91</v>
      </c>
      <c r="G58" s="27" t="s">
        <v>72</v>
      </c>
      <c r="H58" s="26" t="s">
        <v>114</v>
      </c>
      <c r="I58" s="28"/>
      <c r="J58" s="26"/>
      <c r="K58" s="28">
        <v>10</v>
      </c>
      <c r="L58" s="29" t="s">
        <v>36</v>
      </c>
      <c r="M58" s="26" t="s">
        <v>124</v>
      </c>
      <c r="N58" s="26" t="s">
        <v>133</v>
      </c>
      <c r="O58" s="26" t="s">
        <v>133</v>
      </c>
      <c r="P58" s="30">
        <f t="shared" si="18"/>
        <v>703</v>
      </c>
      <c r="Q58" s="28">
        <v>330</v>
      </c>
      <c r="R58" s="30">
        <f t="shared" si="19"/>
        <v>231990</v>
      </c>
      <c r="S58" s="57">
        <f t="shared" si="20"/>
        <v>23.199000000000002</v>
      </c>
      <c r="T58" s="57"/>
      <c r="U58" s="57"/>
      <c r="V58" s="99"/>
      <c r="W58" s="29"/>
      <c r="X58" s="29"/>
      <c r="Y58" s="31"/>
      <c r="Z58" s="32"/>
      <c r="AA58" s="28"/>
      <c r="AB58" s="28"/>
      <c r="AC58" s="28"/>
      <c r="AD58" s="28"/>
      <c r="AE58" s="28"/>
      <c r="AF58" s="33">
        <f t="shared" si="21"/>
        <v>0</v>
      </c>
      <c r="AG58" s="30"/>
      <c r="AH58" s="30">
        <f t="shared" si="22"/>
        <v>0</v>
      </c>
      <c r="AI58" s="28"/>
      <c r="AJ58" s="30"/>
      <c r="AK58" s="30">
        <f t="shared" si="23"/>
        <v>0</v>
      </c>
      <c r="AL58" s="30">
        <f>R58+AK58</f>
        <v>231990</v>
      </c>
      <c r="AM58" s="28"/>
      <c r="AN58" s="30"/>
      <c r="AO58" s="34"/>
      <c r="AP58" s="35">
        <v>1E-4</v>
      </c>
      <c r="AQ58" s="29"/>
      <c r="AR58" s="36"/>
      <c r="AS58" s="36"/>
      <c r="AT58" s="36"/>
    </row>
    <row r="59" spans="1:46" s="37" customFormat="1" ht="23.25" customHeight="1" thickBot="1">
      <c r="A59" s="102">
        <v>27</v>
      </c>
      <c r="B59" s="22" t="s">
        <v>43</v>
      </c>
      <c r="C59" s="23" t="s">
        <v>71</v>
      </c>
      <c r="D59" s="24" t="s">
        <v>46</v>
      </c>
      <c r="E59" s="25" t="s">
        <v>160</v>
      </c>
      <c r="F59" s="26" t="s">
        <v>92</v>
      </c>
      <c r="G59" s="27" t="s">
        <v>72</v>
      </c>
      <c r="H59" s="26" t="s">
        <v>115</v>
      </c>
      <c r="I59" s="28"/>
      <c r="J59" s="26" t="s">
        <v>128</v>
      </c>
      <c r="K59" s="28">
        <v>10</v>
      </c>
      <c r="L59" s="29" t="s">
        <v>36</v>
      </c>
      <c r="M59" s="26" t="s">
        <v>85</v>
      </c>
      <c r="N59" s="26" t="s">
        <v>132</v>
      </c>
      <c r="O59" s="26" t="s">
        <v>132</v>
      </c>
      <c r="P59" s="30">
        <f t="shared" si="18"/>
        <v>3200</v>
      </c>
      <c r="Q59" s="28">
        <v>330</v>
      </c>
      <c r="R59" s="30">
        <f t="shared" si="19"/>
        <v>1056000</v>
      </c>
      <c r="S59" s="57">
        <f t="shared" si="20"/>
        <v>105.60000000000001</v>
      </c>
      <c r="T59" s="57"/>
      <c r="U59" s="57"/>
      <c r="V59" s="99"/>
      <c r="W59" s="29"/>
      <c r="X59" s="29"/>
      <c r="Y59" s="31"/>
      <c r="Z59" s="32"/>
      <c r="AA59" s="28"/>
      <c r="AB59" s="28"/>
      <c r="AC59" s="28"/>
      <c r="AD59" s="28"/>
      <c r="AE59" s="28"/>
      <c r="AF59" s="33">
        <f t="shared" si="21"/>
        <v>0</v>
      </c>
      <c r="AG59" s="30"/>
      <c r="AH59" s="30">
        <f t="shared" si="22"/>
        <v>0</v>
      </c>
      <c r="AI59" s="28"/>
      <c r="AJ59" s="30"/>
      <c r="AK59" s="30">
        <f t="shared" si="23"/>
        <v>0</v>
      </c>
      <c r="AL59" s="30">
        <f>R59+AK59</f>
        <v>1056000</v>
      </c>
      <c r="AM59" s="28"/>
      <c r="AN59" s="30"/>
      <c r="AO59" s="34"/>
      <c r="AP59" s="35">
        <v>1E-4</v>
      </c>
      <c r="AQ59" s="29"/>
      <c r="AR59" s="36"/>
      <c r="AS59" s="36"/>
      <c r="AT59" s="36"/>
    </row>
    <row r="60" spans="1:46" s="37" customFormat="1" ht="23.25" customHeight="1">
      <c r="A60" s="103"/>
      <c r="B60" s="61"/>
      <c r="C60" s="62"/>
      <c r="D60" s="63"/>
      <c r="E60" s="31"/>
      <c r="F60" s="27"/>
      <c r="G60" s="27" t="s">
        <v>72</v>
      </c>
      <c r="H60" s="27"/>
      <c r="I60" s="28"/>
      <c r="J60" s="27"/>
      <c r="K60" s="28">
        <v>10</v>
      </c>
      <c r="L60" s="29" t="s">
        <v>36</v>
      </c>
      <c r="M60" s="28"/>
      <c r="N60" s="28"/>
      <c r="O60" s="28"/>
      <c r="P60" s="30">
        <f t="shared" si="18"/>
        <v>0</v>
      </c>
      <c r="Q60" s="28">
        <v>330</v>
      </c>
      <c r="R60" s="30">
        <f t="shared" si="19"/>
        <v>0</v>
      </c>
      <c r="S60" s="57">
        <f t="shared" si="20"/>
        <v>0</v>
      </c>
      <c r="T60" s="57"/>
      <c r="U60" s="57"/>
      <c r="V60" s="99"/>
      <c r="W60" s="29"/>
      <c r="X60" s="29"/>
      <c r="Y60" s="31"/>
      <c r="Z60" s="32"/>
      <c r="AA60" s="28"/>
      <c r="AB60" s="28"/>
      <c r="AC60" s="28"/>
      <c r="AD60" s="28"/>
      <c r="AE60" s="28"/>
      <c r="AF60" s="33">
        <f t="shared" si="21"/>
        <v>0</v>
      </c>
      <c r="AG60" s="30"/>
      <c r="AH60" s="30">
        <f t="shared" si="22"/>
        <v>0</v>
      </c>
      <c r="AI60" s="28"/>
      <c r="AJ60" s="30"/>
      <c r="AK60" s="30">
        <f t="shared" si="23"/>
        <v>0</v>
      </c>
      <c r="AL60" s="30">
        <f>R60+AK60</f>
        <v>0</v>
      </c>
      <c r="AM60" s="28"/>
      <c r="AN60" s="30"/>
      <c r="AO60" s="34"/>
      <c r="AP60" s="35"/>
      <c r="AQ60" s="29"/>
      <c r="AR60" s="36"/>
      <c r="AS60" s="36"/>
      <c r="AT60" s="36"/>
    </row>
    <row r="61" spans="1:46" s="37" customFormat="1" ht="23.25" customHeight="1">
      <c r="A61" s="90">
        <v>28</v>
      </c>
      <c r="B61" s="22" t="s">
        <v>49</v>
      </c>
      <c r="C61" s="23" t="s">
        <v>161</v>
      </c>
      <c r="D61" s="24" t="s">
        <v>51</v>
      </c>
      <c r="E61" s="55">
        <v>3470300130211</v>
      </c>
      <c r="F61" s="26" t="s">
        <v>162</v>
      </c>
      <c r="G61" s="27" t="s">
        <v>72</v>
      </c>
      <c r="H61" s="26" t="s">
        <v>163</v>
      </c>
      <c r="I61" s="28"/>
      <c r="J61" s="26"/>
      <c r="K61" s="28">
        <v>29</v>
      </c>
      <c r="L61" s="29" t="s">
        <v>36</v>
      </c>
      <c r="M61" s="26" t="s">
        <v>135</v>
      </c>
      <c r="N61" s="26" t="s">
        <v>124</v>
      </c>
      <c r="O61" s="26" t="s">
        <v>164</v>
      </c>
      <c r="P61" s="30">
        <f t="shared" ref="P61" si="24">M61*400+N61*100+O61</f>
        <v>4996</v>
      </c>
      <c r="Q61" s="28">
        <v>330</v>
      </c>
      <c r="R61" s="30">
        <f t="shared" ref="R61" si="25">P61*Q61</f>
        <v>1648680</v>
      </c>
      <c r="S61" s="57">
        <f t="shared" ref="S61" si="26">R61*0.01%</f>
        <v>164.86799999999999</v>
      </c>
      <c r="T61" s="57"/>
      <c r="U61" s="57"/>
      <c r="V61" s="99"/>
      <c r="W61" s="29"/>
      <c r="X61" s="29"/>
      <c r="Y61" s="31"/>
      <c r="Z61" s="32"/>
      <c r="AA61" s="28"/>
      <c r="AB61" s="28"/>
      <c r="AC61" s="28"/>
      <c r="AD61" s="28"/>
      <c r="AE61" s="28"/>
      <c r="AF61" s="33">
        <f t="shared" ref="AF61:AF67" si="27">AE61*7850*0.3%</f>
        <v>0</v>
      </c>
      <c r="AG61" s="30"/>
      <c r="AH61" s="30">
        <f t="shared" ref="AH61:AH67" si="28">AC61*AG61</f>
        <v>0</v>
      </c>
      <c r="AI61" s="28"/>
      <c r="AJ61" s="30"/>
      <c r="AK61" s="30">
        <f t="shared" ref="AK61:AK67" si="29">AH61-AJ61</f>
        <v>0</v>
      </c>
      <c r="AL61" s="30">
        <f>R61+AK61</f>
        <v>1648680</v>
      </c>
      <c r="AM61" s="28"/>
      <c r="AN61" s="30"/>
      <c r="AO61" s="34"/>
      <c r="AP61" s="35">
        <v>1E-4</v>
      </c>
      <c r="AQ61" s="29"/>
      <c r="AR61" s="36"/>
      <c r="AS61" s="36"/>
      <c r="AT61" s="36"/>
    </row>
    <row r="62" spans="1:46" s="37" customFormat="1" ht="23.25" customHeight="1">
      <c r="A62" s="90"/>
      <c r="B62" s="22"/>
      <c r="C62" s="23"/>
      <c r="D62" s="24"/>
      <c r="E62" s="31"/>
      <c r="F62" s="26"/>
      <c r="G62" s="27"/>
      <c r="H62" s="26"/>
      <c r="I62" s="28"/>
      <c r="J62" s="26"/>
      <c r="K62" s="28"/>
      <c r="L62" s="29"/>
      <c r="M62" s="26"/>
      <c r="N62" s="26"/>
      <c r="O62" s="26"/>
      <c r="P62" s="30"/>
      <c r="Q62" s="28"/>
      <c r="R62" s="30"/>
      <c r="S62" s="57"/>
      <c r="T62" s="57"/>
      <c r="U62" s="57"/>
      <c r="V62" s="99"/>
      <c r="W62" s="29"/>
      <c r="X62" s="29"/>
      <c r="Y62" s="31"/>
      <c r="Z62" s="32"/>
      <c r="AA62" s="28"/>
      <c r="AB62" s="28"/>
      <c r="AC62" s="28"/>
      <c r="AD62" s="28"/>
      <c r="AE62" s="28"/>
      <c r="AF62" s="33"/>
      <c r="AG62" s="30"/>
      <c r="AH62" s="30"/>
      <c r="AI62" s="28"/>
      <c r="AJ62" s="30"/>
      <c r="AK62" s="30"/>
      <c r="AL62" s="30"/>
      <c r="AM62" s="28"/>
      <c r="AN62" s="30"/>
      <c r="AO62" s="34"/>
      <c r="AP62" s="35"/>
      <c r="AQ62" s="29"/>
      <c r="AR62" s="36"/>
      <c r="AS62" s="36"/>
      <c r="AT62" s="36"/>
    </row>
    <row r="63" spans="1:46" s="37" customFormat="1" ht="23.25" customHeight="1">
      <c r="A63" s="90"/>
      <c r="B63" s="22"/>
      <c r="C63" s="23"/>
      <c r="D63" s="24"/>
      <c r="E63" s="31"/>
      <c r="F63" s="26"/>
      <c r="G63" s="27"/>
      <c r="H63" s="26"/>
      <c r="I63" s="28"/>
      <c r="J63" s="26"/>
      <c r="K63" s="28"/>
      <c r="L63" s="29"/>
      <c r="M63" s="26"/>
      <c r="N63" s="26"/>
      <c r="O63" s="26"/>
      <c r="P63" s="30"/>
      <c r="Q63" s="28"/>
      <c r="R63" s="30"/>
      <c r="S63" s="57"/>
      <c r="T63" s="57"/>
      <c r="U63" s="57"/>
      <c r="V63" s="99"/>
      <c r="W63" s="29"/>
      <c r="X63" s="29"/>
      <c r="Y63" s="31"/>
      <c r="Z63" s="32"/>
      <c r="AA63" s="28"/>
      <c r="AB63" s="28"/>
      <c r="AC63" s="28"/>
      <c r="AD63" s="28"/>
      <c r="AE63" s="28"/>
      <c r="AF63" s="33"/>
      <c r="AG63" s="30"/>
      <c r="AH63" s="30"/>
      <c r="AI63" s="28"/>
      <c r="AJ63" s="30"/>
      <c r="AK63" s="30"/>
      <c r="AL63" s="30"/>
      <c r="AM63" s="28"/>
      <c r="AN63" s="30"/>
      <c r="AO63" s="34"/>
      <c r="AP63" s="35"/>
      <c r="AQ63" s="29"/>
      <c r="AR63" s="36"/>
      <c r="AS63" s="36"/>
      <c r="AT63" s="36"/>
    </row>
    <row r="64" spans="1:46" s="37" customFormat="1" ht="23.25" customHeight="1">
      <c r="A64" s="90"/>
      <c r="B64" s="22"/>
      <c r="C64" s="23"/>
      <c r="D64" s="24"/>
      <c r="E64" s="31"/>
      <c r="F64" s="26"/>
      <c r="G64" s="27"/>
      <c r="H64" s="26"/>
      <c r="I64" s="28"/>
      <c r="J64" s="26"/>
      <c r="K64" s="28"/>
      <c r="L64" s="29"/>
      <c r="M64" s="26"/>
      <c r="N64" s="26"/>
      <c r="O64" s="26"/>
      <c r="P64" s="30"/>
      <c r="Q64" s="28"/>
      <c r="R64" s="30"/>
      <c r="S64" s="57"/>
      <c r="T64" s="57"/>
      <c r="U64" s="57"/>
      <c r="V64" s="99"/>
      <c r="W64" s="29"/>
      <c r="X64" s="29"/>
      <c r="Y64" s="31"/>
      <c r="Z64" s="32"/>
      <c r="AA64" s="28"/>
      <c r="AB64" s="28"/>
      <c r="AC64" s="28"/>
      <c r="AD64" s="28"/>
      <c r="AE64" s="28"/>
      <c r="AF64" s="33"/>
      <c r="AG64" s="30"/>
      <c r="AH64" s="30"/>
      <c r="AI64" s="28"/>
      <c r="AJ64" s="30"/>
      <c r="AK64" s="30"/>
      <c r="AL64" s="30"/>
      <c r="AM64" s="28"/>
      <c r="AN64" s="30"/>
      <c r="AO64" s="34"/>
      <c r="AP64" s="35"/>
      <c r="AQ64" s="29"/>
      <c r="AR64" s="36"/>
      <c r="AS64" s="36"/>
      <c r="AT64" s="36"/>
    </row>
    <row r="65" spans="1:46" s="37" customFormat="1" ht="23.25" customHeight="1">
      <c r="A65" s="90"/>
      <c r="B65" s="22"/>
      <c r="C65" s="23"/>
      <c r="D65" s="24"/>
      <c r="E65" s="31"/>
      <c r="F65" s="26"/>
      <c r="G65" s="27"/>
      <c r="H65" s="26"/>
      <c r="I65" s="28"/>
      <c r="J65" s="26"/>
      <c r="K65" s="28"/>
      <c r="L65" s="29"/>
      <c r="M65" s="26"/>
      <c r="N65" s="26"/>
      <c r="O65" s="26"/>
      <c r="P65" s="30"/>
      <c r="Q65" s="28"/>
      <c r="R65" s="30"/>
      <c r="S65" s="57"/>
      <c r="T65" s="57"/>
      <c r="U65" s="57"/>
      <c r="V65" s="99"/>
      <c r="W65" s="29"/>
      <c r="X65" s="29"/>
      <c r="Y65" s="31"/>
      <c r="Z65" s="32"/>
      <c r="AA65" s="28"/>
      <c r="AB65" s="28"/>
      <c r="AC65" s="28"/>
      <c r="AD65" s="28"/>
      <c r="AE65" s="28"/>
      <c r="AF65" s="33"/>
      <c r="AG65" s="30"/>
      <c r="AH65" s="30"/>
      <c r="AI65" s="28"/>
      <c r="AJ65" s="30"/>
      <c r="AK65" s="30"/>
      <c r="AL65" s="30"/>
      <c r="AM65" s="28"/>
      <c r="AN65" s="30"/>
      <c r="AO65" s="34"/>
      <c r="AP65" s="35"/>
      <c r="AQ65" s="29"/>
      <c r="AR65" s="36"/>
      <c r="AS65" s="36"/>
      <c r="AT65" s="36"/>
    </row>
    <row r="66" spans="1:46" s="37" customFormat="1" ht="23.25" customHeight="1">
      <c r="A66" s="90"/>
      <c r="B66" s="22"/>
      <c r="C66" s="23"/>
      <c r="D66" s="24"/>
      <c r="E66" s="31"/>
      <c r="F66" s="26"/>
      <c r="G66" s="27"/>
      <c r="H66" s="26"/>
      <c r="I66" s="28"/>
      <c r="J66" s="26"/>
      <c r="K66" s="28"/>
      <c r="L66" s="29"/>
      <c r="M66" s="26"/>
      <c r="N66" s="26"/>
      <c r="O66" s="26"/>
      <c r="P66" s="30"/>
      <c r="Q66" s="28"/>
      <c r="R66" s="30"/>
      <c r="S66" s="57"/>
      <c r="T66" s="57"/>
      <c r="U66" s="57"/>
      <c r="V66" s="99"/>
      <c r="W66" s="29"/>
      <c r="X66" s="29"/>
      <c r="Y66" s="31"/>
      <c r="Z66" s="32"/>
      <c r="AA66" s="28"/>
      <c r="AB66" s="28"/>
      <c r="AC66" s="28"/>
      <c r="AD66" s="28"/>
      <c r="AE66" s="28"/>
      <c r="AF66" s="33"/>
      <c r="AG66" s="30"/>
      <c r="AH66" s="30"/>
      <c r="AI66" s="28"/>
      <c r="AJ66" s="30"/>
      <c r="AK66" s="30"/>
      <c r="AL66" s="30"/>
      <c r="AM66" s="28"/>
      <c r="AN66" s="30"/>
      <c r="AO66" s="34"/>
      <c r="AP66" s="35"/>
      <c r="AQ66" s="29"/>
      <c r="AR66" s="36"/>
      <c r="AS66" s="36"/>
      <c r="AT66" s="36"/>
    </row>
    <row r="67" spans="1:46" s="37" customFormat="1" ht="23.25" customHeight="1">
      <c r="A67" s="90"/>
      <c r="B67" s="22"/>
      <c r="C67" s="23"/>
      <c r="D67" s="24"/>
      <c r="E67" s="31"/>
      <c r="F67" s="26"/>
      <c r="G67" s="27"/>
      <c r="H67" s="26"/>
      <c r="I67" s="28"/>
      <c r="J67" s="26"/>
      <c r="K67" s="28"/>
      <c r="L67" s="29"/>
      <c r="M67" s="26"/>
      <c r="N67" s="26"/>
      <c r="O67" s="26"/>
      <c r="P67" s="30"/>
      <c r="Q67" s="28"/>
      <c r="R67" s="30"/>
      <c r="S67" s="57"/>
      <c r="T67" s="57"/>
      <c r="U67" s="57"/>
      <c r="V67" s="99"/>
      <c r="W67" s="29"/>
      <c r="X67" s="29"/>
      <c r="Y67" s="31"/>
      <c r="Z67" s="32"/>
      <c r="AA67" s="28"/>
      <c r="AB67" s="28"/>
      <c r="AC67" s="28"/>
      <c r="AD67" s="28"/>
      <c r="AE67" s="28"/>
      <c r="AF67" s="33">
        <f t="shared" si="27"/>
        <v>0</v>
      </c>
      <c r="AG67" s="30"/>
      <c r="AH67" s="30">
        <f t="shared" si="28"/>
        <v>0</v>
      </c>
      <c r="AI67" s="28"/>
      <c r="AJ67" s="30"/>
      <c r="AK67" s="30">
        <f t="shared" si="29"/>
        <v>0</v>
      </c>
      <c r="AL67" s="30">
        <f>R67+AK67</f>
        <v>0</v>
      </c>
      <c r="AM67" s="28"/>
      <c r="AN67" s="30"/>
      <c r="AO67" s="34"/>
      <c r="AP67" s="35">
        <v>1E-4</v>
      </c>
      <c r="AQ67" s="29"/>
      <c r="AR67" s="36"/>
      <c r="AS67" s="36"/>
      <c r="AT67" s="36"/>
    </row>
    <row r="68" spans="1:46" s="64" customFormat="1" ht="23.25" customHeight="1">
      <c r="A68" s="92"/>
      <c r="G68" s="65"/>
      <c r="K68" s="65"/>
      <c r="P68" s="66"/>
      <c r="S68" s="96"/>
      <c r="T68" s="96"/>
      <c r="U68" s="96"/>
      <c r="V68" s="100"/>
      <c r="Y68" s="67"/>
      <c r="Z68" s="68"/>
      <c r="AA68" s="65"/>
      <c r="AB68" s="65"/>
      <c r="AC68" s="69"/>
      <c r="AD68" s="70"/>
      <c r="AE68" s="69"/>
      <c r="AF68" s="71"/>
      <c r="AG68" s="72"/>
      <c r="AH68" s="72"/>
      <c r="AI68" s="70"/>
      <c r="AJ68" s="73"/>
      <c r="AK68" s="72"/>
      <c r="AL68" s="65"/>
      <c r="AM68" s="65"/>
      <c r="AN68" s="74"/>
      <c r="AO68" s="74"/>
      <c r="AP68" s="75"/>
    </row>
    <row r="69" spans="1:46" s="64" customFormat="1" ht="23.25" customHeight="1">
      <c r="A69" s="92"/>
      <c r="G69" s="65"/>
      <c r="K69" s="65"/>
      <c r="P69" s="66"/>
      <c r="S69" s="96"/>
      <c r="T69" s="96"/>
      <c r="U69" s="96"/>
      <c r="V69" s="100"/>
      <c r="Y69" s="67"/>
      <c r="Z69" s="68"/>
      <c r="AA69" s="65"/>
      <c r="AB69" s="65"/>
      <c r="AC69" s="69"/>
      <c r="AD69" s="70"/>
      <c r="AE69" s="69"/>
      <c r="AF69" s="71"/>
      <c r="AG69" s="72"/>
      <c r="AH69" s="72"/>
      <c r="AI69" s="70"/>
      <c r="AJ69" s="73"/>
      <c r="AK69" s="72"/>
      <c r="AL69" s="65"/>
      <c r="AM69" s="65"/>
      <c r="AN69" s="74"/>
      <c r="AO69" s="74"/>
      <c r="AP69" s="75"/>
    </row>
    <row r="70" spans="1:46" s="64" customFormat="1" ht="23.25" customHeight="1">
      <c r="A70" s="92"/>
      <c r="G70" s="65"/>
      <c r="K70" s="65"/>
      <c r="P70" s="66"/>
      <c r="S70" s="96"/>
      <c r="T70" s="96"/>
      <c r="U70" s="96"/>
      <c r="V70" s="100"/>
      <c r="Y70" s="67"/>
      <c r="Z70" s="68"/>
      <c r="AA70" s="65"/>
      <c r="AB70" s="65"/>
      <c r="AC70" s="69"/>
      <c r="AD70" s="70"/>
      <c r="AE70" s="69"/>
      <c r="AF70" s="71"/>
      <c r="AG70" s="72"/>
      <c r="AH70" s="72"/>
      <c r="AI70" s="70"/>
      <c r="AJ70" s="73"/>
      <c r="AK70" s="72"/>
      <c r="AL70" s="65"/>
      <c r="AM70" s="65"/>
      <c r="AN70" s="74"/>
      <c r="AO70" s="74"/>
      <c r="AP70" s="75"/>
    </row>
    <row r="71" spans="1:46" s="64" customFormat="1" ht="23.25" customHeight="1">
      <c r="A71" s="92"/>
      <c r="G71" s="65"/>
      <c r="K71" s="65"/>
      <c r="P71" s="66"/>
      <c r="S71" s="96"/>
      <c r="T71" s="96"/>
      <c r="U71" s="96"/>
      <c r="V71" s="100"/>
      <c r="Y71" s="67"/>
      <c r="Z71" s="68"/>
      <c r="AA71" s="65"/>
      <c r="AB71" s="65"/>
      <c r="AC71" s="69"/>
      <c r="AD71" s="70"/>
      <c r="AE71" s="69"/>
      <c r="AF71" s="71"/>
      <c r="AG71" s="72"/>
      <c r="AH71" s="72"/>
      <c r="AI71" s="70"/>
      <c r="AJ71" s="73"/>
      <c r="AK71" s="72"/>
      <c r="AL71" s="65"/>
      <c r="AM71" s="65"/>
      <c r="AN71" s="74"/>
      <c r="AO71" s="74"/>
      <c r="AP71" s="75"/>
    </row>
    <row r="72" spans="1:46" s="64" customFormat="1" ht="23.25" customHeight="1">
      <c r="A72" s="92"/>
      <c r="G72" s="65"/>
      <c r="K72" s="65"/>
      <c r="P72" s="66"/>
      <c r="S72" s="96"/>
      <c r="T72" s="96"/>
      <c r="U72" s="96"/>
      <c r="V72" s="100"/>
      <c r="Y72" s="67"/>
      <c r="Z72" s="68"/>
      <c r="AA72" s="65"/>
      <c r="AB72" s="65"/>
      <c r="AC72" s="69"/>
      <c r="AD72" s="70"/>
      <c r="AE72" s="69"/>
      <c r="AF72" s="71"/>
      <c r="AG72" s="72"/>
      <c r="AH72" s="72"/>
      <c r="AI72" s="70"/>
      <c r="AJ72" s="73"/>
      <c r="AK72" s="72"/>
      <c r="AL72" s="65"/>
      <c r="AM72" s="65"/>
      <c r="AN72" s="74"/>
      <c r="AO72" s="74"/>
      <c r="AP72" s="75"/>
    </row>
    <row r="73" spans="1:46" s="64" customFormat="1" ht="23.25" customHeight="1">
      <c r="A73" s="92"/>
      <c r="G73" s="65"/>
      <c r="K73" s="65"/>
      <c r="P73" s="66"/>
      <c r="S73" s="96"/>
      <c r="T73" s="96"/>
      <c r="U73" s="96"/>
      <c r="V73" s="100"/>
      <c r="Y73" s="67"/>
      <c r="Z73" s="68"/>
      <c r="AA73" s="65"/>
      <c r="AB73" s="65"/>
      <c r="AC73" s="69"/>
      <c r="AD73" s="70"/>
      <c r="AE73" s="69"/>
      <c r="AF73" s="71"/>
      <c r="AG73" s="72"/>
      <c r="AH73" s="72"/>
      <c r="AI73" s="70"/>
      <c r="AJ73" s="73"/>
      <c r="AK73" s="72"/>
      <c r="AL73" s="65"/>
      <c r="AM73" s="65"/>
      <c r="AN73" s="74"/>
      <c r="AO73" s="74"/>
      <c r="AP73" s="75"/>
    </row>
    <row r="74" spans="1:46" s="64" customFormat="1" ht="23.25" customHeight="1">
      <c r="A74" s="92"/>
      <c r="G74" s="65"/>
      <c r="K74" s="65"/>
      <c r="P74" s="66"/>
      <c r="S74" s="96"/>
      <c r="T74" s="96"/>
      <c r="U74" s="96"/>
      <c r="V74" s="100"/>
      <c r="Y74" s="67"/>
      <c r="Z74" s="68"/>
      <c r="AA74" s="65"/>
      <c r="AB74" s="65"/>
      <c r="AC74" s="69"/>
      <c r="AD74" s="70"/>
      <c r="AE74" s="69"/>
      <c r="AF74" s="71"/>
      <c r="AG74" s="72"/>
      <c r="AH74" s="72"/>
      <c r="AI74" s="70"/>
      <c r="AJ74" s="73"/>
      <c r="AK74" s="72"/>
      <c r="AL74" s="65"/>
      <c r="AM74" s="65"/>
      <c r="AN74" s="74"/>
      <c r="AO74" s="74"/>
      <c r="AP74" s="75"/>
    </row>
    <row r="75" spans="1:46" s="64" customFormat="1" ht="23.25" customHeight="1">
      <c r="A75" s="92"/>
      <c r="G75" s="65"/>
      <c r="K75" s="65"/>
      <c r="P75" s="66"/>
      <c r="S75" s="96"/>
      <c r="T75" s="96"/>
      <c r="U75" s="96"/>
      <c r="V75" s="100"/>
      <c r="Y75" s="67"/>
      <c r="Z75" s="68"/>
      <c r="AA75" s="65"/>
      <c r="AB75" s="65"/>
      <c r="AC75" s="69"/>
      <c r="AD75" s="70"/>
      <c r="AE75" s="69"/>
      <c r="AF75" s="71"/>
      <c r="AG75" s="72"/>
      <c r="AH75" s="72"/>
      <c r="AI75" s="70"/>
      <c r="AJ75" s="73"/>
      <c r="AK75" s="72"/>
      <c r="AL75" s="65"/>
      <c r="AM75" s="65"/>
      <c r="AN75" s="74"/>
      <c r="AO75" s="74"/>
      <c r="AP75" s="75"/>
    </row>
    <row r="76" spans="1:46" s="64" customFormat="1" ht="23.25" customHeight="1">
      <c r="A76" s="92"/>
      <c r="G76" s="65"/>
      <c r="K76" s="65"/>
      <c r="P76" s="66"/>
      <c r="S76" s="96"/>
      <c r="T76" s="96"/>
      <c r="U76" s="96"/>
      <c r="V76" s="100"/>
      <c r="Y76" s="67"/>
      <c r="Z76" s="68"/>
      <c r="AA76" s="65"/>
      <c r="AB76" s="65"/>
      <c r="AC76" s="69"/>
      <c r="AD76" s="70"/>
      <c r="AE76" s="69"/>
      <c r="AF76" s="71"/>
      <c r="AG76" s="72"/>
      <c r="AH76" s="72"/>
      <c r="AI76" s="70"/>
      <c r="AJ76" s="73"/>
      <c r="AK76" s="72"/>
      <c r="AL76" s="65"/>
      <c r="AM76" s="65"/>
      <c r="AN76" s="74"/>
      <c r="AO76" s="74"/>
      <c r="AP76" s="75"/>
    </row>
    <row r="77" spans="1:46" s="64" customFormat="1" ht="23.25" customHeight="1">
      <c r="A77" s="92"/>
      <c r="G77" s="65"/>
      <c r="K77" s="65"/>
      <c r="P77" s="66"/>
      <c r="S77" s="96"/>
      <c r="T77" s="96"/>
      <c r="U77" s="96"/>
      <c r="V77" s="100"/>
      <c r="Y77" s="67"/>
      <c r="Z77" s="68"/>
      <c r="AA77" s="65"/>
      <c r="AB77" s="65"/>
      <c r="AC77" s="69"/>
      <c r="AD77" s="70"/>
      <c r="AE77" s="69"/>
      <c r="AF77" s="71"/>
      <c r="AG77" s="72"/>
      <c r="AH77" s="72"/>
      <c r="AI77" s="70"/>
      <c r="AJ77" s="73"/>
      <c r="AK77" s="72"/>
      <c r="AL77" s="65"/>
      <c r="AM77" s="65"/>
      <c r="AN77" s="74"/>
      <c r="AO77" s="74"/>
      <c r="AP77" s="75"/>
    </row>
    <row r="78" spans="1:46" s="64" customFormat="1" ht="23.25" customHeight="1">
      <c r="A78" s="92"/>
      <c r="G78" s="65"/>
      <c r="K78" s="65"/>
      <c r="P78" s="66"/>
      <c r="S78" s="96"/>
      <c r="T78" s="96"/>
      <c r="U78" s="96"/>
      <c r="V78" s="100"/>
      <c r="Y78" s="67"/>
      <c r="Z78" s="68"/>
      <c r="AA78" s="65"/>
      <c r="AB78" s="65"/>
      <c r="AC78" s="69"/>
      <c r="AD78" s="70"/>
      <c r="AE78" s="69"/>
      <c r="AF78" s="71"/>
      <c r="AG78" s="72"/>
      <c r="AH78" s="72"/>
      <c r="AI78" s="70"/>
      <c r="AJ78" s="73"/>
      <c r="AK78" s="72"/>
      <c r="AL78" s="65"/>
      <c r="AM78" s="65"/>
      <c r="AN78" s="74"/>
      <c r="AO78" s="74"/>
      <c r="AP78" s="75"/>
    </row>
    <row r="79" spans="1:46" s="64" customFormat="1" ht="23.25" customHeight="1">
      <c r="A79" s="92"/>
      <c r="G79" s="65"/>
      <c r="K79" s="65"/>
      <c r="P79" s="66"/>
      <c r="S79" s="96"/>
      <c r="T79" s="96"/>
      <c r="U79" s="96"/>
      <c r="V79" s="100"/>
      <c r="Y79" s="67"/>
      <c r="Z79" s="68"/>
      <c r="AA79" s="65"/>
      <c r="AB79" s="65"/>
      <c r="AC79" s="69"/>
      <c r="AD79" s="70"/>
      <c r="AE79" s="69"/>
      <c r="AF79" s="71"/>
      <c r="AG79" s="72"/>
      <c r="AH79" s="72"/>
      <c r="AI79" s="70"/>
      <c r="AJ79" s="73"/>
      <c r="AK79" s="72"/>
      <c r="AL79" s="65"/>
      <c r="AM79" s="65"/>
      <c r="AN79" s="74"/>
      <c r="AO79" s="74"/>
      <c r="AP79" s="75"/>
    </row>
    <row r="80" spans="1:46" s="64" customFormat="1" ht="23.25" customHeight="1">
      <c r="A80" s="92"/>
      <c r="G80" s="65"/>
      <c r="K80" s="65"/>
      <c r="P80" s="66"/>
      <c r="S80" s="96"/>
      <c r="T80" s="96"/>
      <c r="U80" s="96"/>
      <c r="V80" s="100"/>
      <c r="Y80" s="67"/>
      <c r="Z80" s="68"/>
      <c r="AA80" s="65"/>
      <c r="AB80" s="65"/>
      <c r="AC80" s="69"/>
      <c r="AD80" s="70"/>
      <c r="AE80" s="69"/>
      <c r="AF80" s="71"/>
      <c r="AG80" s="72"/>
      <c r="AH80" s="72"/>
      <c r="AI80" s="70"/>
      <c r="AJ80" s="73"/>
      <c r="AK80" s="72"/>
      <c r="AL80" s="65"/>
      <c r="AM80" s="65"/>
      <c r="AN80" s="74"/>
      <c r="AO80" s="74"/>
      <c r="AP80" s="75"/>
    </row>
    <row r="81" spans="1:42" s="64" customFormat="1" ht="23.25" customHeight="1">
      <c r="A81" s="92"/>
      <c r="G81" s="65"/>
      <c r="K81" s="65"/>
      <c r="P81" s="66"/>
      <c r="S81" s="96"/>
      <c r="T81" s="96"/>
      <c r="U81" s="96"/>
      <c r="V81" s="100"/>
      <c r="Y81" s="67"/>
      <c r="Z81" s="68"/>
      <c r="AA81" s="65"/>
      <c r="AB81" s="65"/>
      <c r="AC81" s="69"/>
      <c r="AD81" s="70"/>
      <c r="AE81" s="69"/>
      <c r="AF81" s="71"/>
      <c r="AG81" s="72"/>
      <c r="AH81" s="72"/>
      <c r="AI81" s="70"/>
      <c r="AJ81" s="73"/>
      <c r="AK81" s="72"/>
      <c r="AL81" s="65"/>
      <c r="AM81" s="65"/>
      <c r="AN81" s="74"/>
      <c r="AO81" s="74"/>
      <c r="AP81" s="75"/>
    </row>
    <row r="82" spans="1:42" s="64" customFormat="1" ht="23.25" customHeight="1">
      <c r="A82" s="92"/>
      <c r="G82" s="65"/>
      <c r="K82" s="65"/>
      <c r="P82" s="66"/>
      <c r="S82" s="96"/>
      <c r="T82" s="96"/>
      <c r="U82" s="96"/>
      <c r="V82" s="100"/>
      <c r="Y82" s="67"/>
      <c r="Z82" s="68"/>
      <c r="AA82" s="65"/>
      <c r="AB82" s="65"/>
      <c r="AC82" s="69"/>
      <c r="AD82" s="70"/>
      <c r="AE82" s="69"/>
      <c r="AF82" s="71"/>
      <c r="AG82" s="72"/>
      <c r="AH82" s="72"/>
      <c r="AI82" s="70"/>
      <c r="AJ82" s="73"/>
      <c r="AK82" s="72"/>
      <c r="AL82" s="65"/>
      <c r="AM82" s="65"/>
      <c r="AN82" s="74"/>
      <c r="AO82" s="74"/>
      <c r="AP82" s="75"/>
    </row>
    <row r="83" spans="1:42" s="64" customFormat="1" ht="23.25" customHeight="1">
      <c r="A83" s="92"/>
      <c r="G83" s="65"/>
      <c r="K83" s="65"/>
      <c r="P83" s="66"/>
      <c r="S83" s="96"/>
      <c r="T83" s="96"/>
      <c r="U83" s="96"/>
      <c r="V83" s="100"/>
      <c r="Y83" s="67"/>
      <c r="Z83" s="68"/>
      <c r="AA83" s="65"/>
      <c r="AB83" s="65"/>
      <c r="AC83" s="69"/>
      <c r="AD83" s="70"/>
      <c r="AE83" s="69"/>
      <c r="AF83" s="71"/>
      <c r="AG83" s="72"/>
      <c r="AH83" s="72"/>
      <c r="AI83" s="70"/>
      <c r="AJ83" s="73"/>
      <c r="AK83" s="72"/>
      <c r="AL83" s="65"/>
      <c r="AM83" s="65"/>
      <c r="AN83" s="74"/>
      <c r="AO83" s="74"/>
      <c r="AP83" s="75"/>
    </row>
    <row r="84" spans="1:42" s="64" customFormat="1" ht="23.25" customHeight="1">
      <c r="A84" s="92"/>
      <c r="G84" s="65"/>
      <c r="K84" s="65"/>
      <c r="P84" s="66"/>
      <c r="S84" s="96"/>
      <c r="T84" s="96"/>
      <c r="U84" s="96"/>
      <c r="V84" s="100"/>
      <c r="Y84" s="67"/>
      <c r="Z84" s="68"/>
      <c r="AA84" s="65"/>
      <c r="AB84" s="65"/>
      <c r="AC84" s="69"/>
      <c r="AD84" s="70"/>
      <c r="AE84" s="69"/>
      <c r="AF84" s="71"/>
      <c r="AG84" s="72"/>
      <c r="AH84" s="72"/>
      <c r="AI84" s="70"/>
      <c r="AJ84" s="73"/>
      <c r="AK84" s="72"/>
      <c r="AL84" s="65"/>
      <c r="AM84" s="65"/>
      <c r="AN84" s="74"/>
      <c r="AO84" s="74"/>
      <c r="AP84" s="75"/>
    </row>
    <row r="85" spans="1:42" s="64" customFormat="1" ht="23.25" customHeight="1">
      <c r="A85" s="92"/>
      <c r="G85" s="65"/>
      <c r="K85" s="65"/>
      <c r="P85" s="66"/>
      <c r="S85" s="96"/>
      <c r="T85" s="96"/>
      <c r="U85" s="96"/>
      <c r="V85" s="100"/>
      <c r="Y85" s="67"/>
      <c r="Z85" s="68"/>
      <c r="AA85" s="65"/>
      <c r="AB85" s="65"/>
      <c r="AC85" s="69"/>
      <c r="AD85" s="70"/>
      <c r="AE85" s="69"/>
      <c r="AF85" s="71"/>
      <c r="AG85" s="72"/>
      <c r="AH85" s="72"/>
      <c r="AI85" s="70"/>
      <c r="AJ85" s="73"/>
      <c r="AK85" s="72"/>
      <c r="AL85" s="65"/>
      <c r="AM85" s="65"/>
      <c r="AN85" s="74"/>
      <c r="AO85" s="74"/>
      <c r="AP85" s="75"/>
    </row>
    <row r="86" spans="1:42" s="64" customFormat="1" ht="23.25" customHeight="1">
      <c r="A86" s="92"/>
      <c r="G86" s="65"/>
      <c r="K86" s="65"/>
      <c r="P86" s="66"/>
      <c r="S86" s="96"/>
      <c r="T86" s="96"/>
      <c r="U86" s="96"/>
      <c r="V86" s="100"/>
      <c r="Y86" s="67"/>
      <c r="Z86" s="68"/>
      <c r="AA86" s="65"/>
      <c r="AB86" s="65"/>
      <c r="AC86" s="69"/>
      <c r="AD86" s="70"/>
      <c r="AE86" s="69"/>
      <c r="AF86" s="71"/>
      <c r="AG86" s="72"/>
      <c r="AH86" s="72"/>
      <c r="AI86" s="70"/>
      <c r="AJ86" s="73"/>
      <c r="AK86" s="72"/>
      <c r="AL86" s="65"/>
      <c r="AM86" s="65"/>
      <c r="AN86" s="74"/>
      <c r="AO86" s="74"/>
      <c r="AP86" s="75"/>
    </row>
    <row r="87" spans="1:42" s="64" customFormat="1" ht="23.25" customHeight="1">
      <c r="A87" s="92"/>
      <c r="G87" s="65"/>
      <c r="K87" s="65"/>
      <c r="P87" s="66"/>
      <c r="S87" s="96"/>
      <c r="T87" s="96"/>
      <c r="U87" s="96"/>
      <c r="V87" s="100"/>
      <c r="Y87" s="67"/>
      <c r="Z87" s="68"/>
      <c r="AA87" s="65"/>
      <c r="AB87" s="65"/>
      <c r="AC87" s="69"/>
      <c r="AD87" s="70"/>
      <c r="AE87" s="69"/>
      <c r="AF87" s="71"/>
      <c r="AG87" s="72"/>
      <c r="AH87" s="72"/>
      <c r="AI87" s="70"/>
      <c r="AJ87" s="73"/>
      <c r="AK87" s="72"/>
      <c r="AL87" s="65"/>
      <c r="AM87" s="65"/>
      <c r="AN87" s="74"/>
      <c r="AO87" s="74"/>
      <c r="AP87" s="75"/>
    </row>
    <row r="88" spans="1:42" s="64" customFormat="1" ht="23.25" customHeight="1">
      <c r="A88" s="92"/>
      <c r="G88" s="65"/>
      <c r="K88" s="65"/>
      <c r="P88" s="66"/>
      <c r="S88" s="96"/>
      <c r="T88" s="96"/>
      <c r="U88" s="96"/>
      <c r="V88" s="100"/>
      <c r="Y88" s="67"/>
      <c r="Z88" s="68"/>
      <c r="AA88" s="65"/>
      <c r="AB88" s="65"/>
      <c r="AC88" s="69"/>
      <c r="AD88" s="70"/>
      <c r="AE88" s="69"/>
      <c r="AF88" s="71"/>
      <c r="AG88" s="72"/>
      <c r="AH88" s="72"/>
      <c r="AI88" s="70"/>
      <c r="AJ88" s="73"/>
      <c r="AK88" s="72"/>
      <c r="AL88" s="65"/>
      <c r="AM88" s="65"/>
      <c r="AN88" s="74"/>
      <c r="AO88" s="74"/>
      <c r="AP88" s="75"/>
    </row>
    <row r="89" spans="1:42" s="64" customFormat="1" ht="23.25" customHeight="1">
      <c r="A89" s="92"/>
      <c r="G89" s="65"/>
      <c r="K89" s="65"/>
      <c r="P89" s="66"/>
      <c r="S89" s="96"/>
      <c r="T89" s="96"/>
      <c r="U89" s="96"/>
      <c r="V89" s="100"/>
      <c r="Y89" s="67"/>
      <c r="Z89" s="68"/>
      <c r="AA89" s="65"/>
      <c r="AB89" s="65"/>
      <c r="AC89" s="69"/>
      <c r="AD89" s="70"/>
      <c r="AE89" s="69"/>
      <c r="AF89" s="71"/>
      <c r="AG89" s="72"/>
      <c r="AH89" s="72"/>
      <c r="AI89" s="70"/>
      <c r="AJ89" s="73"/>
      <c r="AK89" s="72"/>
      <c r="AL89" s="65"/>
      <c r="AM89" s="65"/>
      <c r="AN89" s="74"/>
      <c r="AO89" s="74"/>
      <c r="AP89" s="75"/>
    </row>
    <row r="90" spans="1:42" s="64" customFormat="1" ht="23.25" customHeight="1">
      <c r="A90" s="92"/>
      <c r="G90" s="65"/>
      <c r="K90" s="65"/>
      <c r="P90" s="66"/>
      <c r="S90" s="96"/>
      <c r="T90" s="96"/>
      <c r="U90" s="96"/>
      <c r="V90" s="100"/>
      <c r="Y90" s="67"/>
      <c r="Z90" s="68"/>
      <c r="AA90" s="65"/>
      <c r="AB90" s="65"/>
      <c r="AC90" s="69"/>
      <c r="AD90" s="70"/>
      <c r="AE90" s="69"/>
      <c r="AF90" s="71"/>
      <c r="AG90" s="72"/>
      <c r="AH90" s="72"/>
      <c r="AI90" s="70"/>
      <c r="AJ90" s="73"/>
      <c r="AK90" s="72"/>
      <c r="AL90" s="65"/>
      <c r="AM90" s="65"/>
      <c r="AN90" s="74"/>
      <c r="AO90" s="74"/>
      <c r="AP90" s="75"/>
    </row>
    <row r="91" spans="1:42" s="64" customFormat="1" ht="23.25" customHeight="1">
      <c r="A91" s="92"/>
      <c r="G91" s="65"/>
      <c r="K91" s="65"/>
      <c r="P91" s="66"/>
      <c r="S91" s="96"/>
      <c r="T91" s="96"/>
      <c r="U91" s="96"/>
      <c r="V91" s="100"/>
      <c r="Y91" s="67"/>
      <c r="Z91" s="68"/>
      <c r="AA91" s="65"/>
      <c r="AB91" s="65"/>
      <c r="AC91" s="69"/>
      <c r="AD91" s="70"/>
      <c r="AE91" s="69"/>
      <c r="AF91" s="71"/>
      <c r="AG91" s="72"/>
      <c r="AH91" s="72"/>
      <c r="AI91" s="70"/>
      <c r="AJ91" s="73"/>
      <c r="AK91" s="72"/>
      <c r="AL91" s="65"/>
      <c r="AM91" s="65"/>
      <c r="AN91" s="74"/>
      <c r="AO91" s="74"/>
      <c r="AP91" s="75"/>
    </row>
    <row r="92" spans="1:42" s="64" customFormat="1" ht="23.25" customHeight="1">
      <c r="A92" s="92"/>
      <c r="G92" s="65"/>
      <c r="K92" s="65"/>
      <c r="P92" s="66"/>
      <c r="S92" s="96"/>
      <c r="T92" s="96"/>
      <c r="U92" s="96"/>
      <c r="V92" s="100"/>
      <c r="Y92" s="67"/>
      <c r="Z92" s="68"/>
      <c r="AA92" s="65"/>
      <c r="AB92" s="65"/>
      <c r="AC92" s="69"/>
      <c r="AD92" s="70"/>
      <c r="AE92" s="69"/>
      <c r="AF92" s="71"/>
      <c r="AG92" s="72"/>
      <c r="AH92" s="72"/>
      <c r="AI92" s="70"/>
      <c r="AJ92" s="73"/>
      <c r="AK92" s="72"/>
      <c r="AL92" s="65"/>
      <c r="AM92" s="65"/>
      <c r="AN92" s="74"/>
      <c r="AO92" s="74"/>
      <c r="AP92" s="75"/>
    </row>
    <row r="93" spans="1:42" s="64" customFormat="1" ht="23.25" customHeight="1">
      <c r="A93" s="92"/>
      <c r="G93" s="65"/>
      <c r="K93" s="65"/>
      <c r="P93" s="66"/>
      <c r="S93" s="96"/>
      <c r="T93" s="96"/>
      <c r="U93" s="96"/>
      <c r="V93" s="100"/>
      <c r="Y93" s="67"/>
      <c r="Z93" s="68"/>
      <c r="AA93" s="65"/>
      <c r="AB93" s="65"/>
      <c r="AC93" s="69"/>
      <c r="AD93" s="70"/>
      <c r="AE93" s="69"/>
      <c r="AF93" s="71"/>
      <c r="AG93" s="72"/>
      <c r="AH93" s="72"/>
      <c r="AI93" s="70"/>
      <c r="AJ93" s="73"/>
      <c r="AK93" s="72"/>
      <c r="AL93" s="65"/>
      <c r="AM93" s="65"/>
      <c r="AN93" s="74"/>
      <c r="AO93" s="74"/>
      <c r="AP93" s="75"/>
    </row>
    <row r="94" spans="1:42" s="64" customFormat="1" ht="23.25" customHeight="1">
      <c r="A94" s="92"/>
      <c r="G94" s="65"/>
      <c r="K94" s="65"/>
      <c r="P94" s="66"/>
      <c r="S94" s="96"/>
      <c r="T94" s="96"/>
      <c r="U94" s="96"/>
      <c r="V94" s="100"/>
      <c r="Y94" s="67"/>
      <c r="Z94" s="68"/>
      <c r="AA94" s="65"/>
      <c r="AB94" s="65"/>
      <c r="AC94" s="69"/>
      <c r="AD94" s="70"/>
      <c r="AE94" s="69"/>
      <c r="AF94" s="71"/>
      <c r="AG94" s="72"/>
      <c r="AH94" s="72"/>
      <c r="AI94" s="70"/>
      <c r="AJ94" s="73"/>
      <c r="AK94" s="72"/>
      <c r="AL94" s="65"/>
      <c r="AM94" s="65"/>
      <c r="AN94" s="74"/>
      <c r="AO94" s="74"/>
      <c r="AP94" s="75"/>
    </row>
    <row r="95" spans="1:42" s="64" customFormat="1" ht="23.25" customHeight="1">
      <c r="A95" s="92"/>
      <c r="G95" s="65"/>
      <c r="K95" s="65"/>
      <c r="P95" s="66"/>
      <c r="S95" s="96"/>
      <c r="T95" s="96"/>
      <c r="U95" s="96"/>
      <c r="V95" s="100"/>
      <c r="Y95" s="67"/>
      <c r="Z95" s="68"/>
      <c r="AA95" s="65"/>
      <c r="AB95" s="65"/>
      <c r="AC95" s="69"/>
      <c r="AD95" s="70"/>
      <c r="AE95" s="69"/>
      <c r="AF95" s="71"/>
      <c r="AG95" s="72"/>
      <c r="AH95" s="72"/>
      <c r="AI95" s="70"/>
      <c r="AJ95" s="73"/>
      <c r="AK95" s="72"/>
      <c r="AL95" s="65"/>
      <c r="AM95" s="65"/>
      <c r="AN95" s="74"/>
      <c r="AO95" s="74"/>
      <c r="AP95" s="75"/>
    </row>
    <row r="96" spans="1:42" s="64" customFormat="1" ht="23.25" customHeight="1">
      <c r="A96" s="92"/>
      <c r="G96" s="65"/>
      <c r="K96" s="65"/>
      <c r="P96" s="66"/>
      <c r="S96" s="96"/>
      <c r="T96" s="96"/>
      <c r="U96" s="96"/>
      <c r="V96" s="100"/>
      <c r="Y96" s="67"/>
      <c r="Z96" s="68"/>
      <c r="AA96" s="65"/>
      <c r="AB96" s="65"/>
      <c r="AC96" s="69"/>
      <c r="AD96" s="70"/>
      <c r="AE96" s="69"/>
      <c r="AF96" s="71"/>
      <c r="AG96" s="72"/>
      <c r="AH96" s="72"/>
      <c r="AI96" s="70"/>
      <c r="AJ96" s="73"/>
      <c r="AK96" s="72"/>
      <c r="AL96" s="65"/>
      <c r="AM96" s="65"/>
      <c r="AN96" s="74"/>
      <c r="AO96" s="74"/>
      <c r="AP96" s="75"/>
    </row>
    <row r="97" spans="1:42" s="64" customFormat="1" ht="23.25" customHeight="1">
      <c r="A97" s="92"/>
      <c r="G97" s="65"/>
      <c r="K97" s="65"/>
      <c r="P97" s="66"/>
      <c r="S97" s="96"/>
      <c r="T97" s="96"/>
      <c r="U97" s="96"/>
      <c r="V97" s="100"/>
      <c r="Y97" s="67"/>
      <c r="Z97" s="68"/>
      <c r="AA97" s="65"/>
      <c r="AB97" s="65"/>
      <c r="AC97" s="69"/>
      <c r="AD97" s="70"/>
      <c r="AE97" s="69"/>
      <c r="AF97" s="71"/>
      <c r="AG97" s="72"/>
      <c r="AH97" s="72"/>
      <c r="AI97" s="70"/>
      <c r="AJ97" s="73"/>
      <c r="AK97" s="72"/>
      <c r="AL97" s="65"/>
      <c r="AM97" s="65"/>
      <c r="AN97" s="74"/>
      <c r="AO97" s="74"/>
      <c r="AP97" s="75"/>
    </row>
    <row r="98" spans="1:42" s="64" customFormat="1" ht="23.25" customHeight="1">
      <c r="A98" s="92"/>
      <c r="G98" s="65"/>
      <c r="K98" s="65"/>
      <c r="P98" s="66"/>
      <c r="S98" s="96"/>
      <c r="T98" s="96"/>
      <c r="U98" s="96"/>
      <c r="V98" s="100"/>
      <c r="Y98" s="67"/>
      <c r="Z98" s="68"/>
      <c r="AA98" s="65"/>
      <c r="AB98" s="65"/>
      <c r="AC98" s="69"/>
      <c r="AD98" s="70"/>
      <c r="AE98" s="69"/>
      <c r="AF98" s="71"/>
      <c r="AG98" s="72"/>
      <c r="AH98" s="72"/>
      <c r="AI98" s="70"/>
      <c r="AJ98" s="73"/>
      <c r="AK98" s="72"/>
      <c r="AL98" s="65"/>
      <c r="AM98" s="65"/>
      <c r="AN98" s="74"/>
      <c r="AO98" s="74"/>
      <c r="AP98" s="75"/>
    </row>
    <row r="99" spans="1:42" s="64" customFormat="1" ht="23.25" customHeight="1">
      <c r="A99" s="92"/>
      <c r="G99" s="65"/>
      <c r="K99" s="65"/>
      <c r="P99" s="66"/>
      <c r="S99" s="96"/>
      <c r="T99" s="96"/>
      <c r="U99" s="96"/>
      <c r="V99" s="100"/>
      <c r="Y99" s="67"/>
      <c r="Z99" s="68"/>
      <c r="AA99" s="65"/>
      <c r="AB99" s="65"/>
      <c r="AC99" s="69"/>
      <c r="AD99" s="70"/>
      <c r="AE99" s="69"/>
      <c r="AF99" s="71"/>
      <c r="AG99" s="72"/>
      <c r="AH99" s="72"/>
      <c r="AI99" s="70"/>
      <c r="AJ99" s="73"/>
      <c r="AK99" s="72"/>
      <c r="AL99" s="65"/>
      <c r="AM99" s="65"/>
      <c r="AN99" s="74"/>
      <c r="AO99" s="74"/>
      <c r="AP99" s="75"/>
    </row>
    <row r="100" spans="1:42" s="64" customFormat="1" ht="23.25" customHeight="1">
      <c r="A100" s="92"/>
      <c r="G100" s="65"/>
      <c r="K100" s="65"/>
      <c r="P100" s="66"/>
      <c r="S100" s="96"/>
      <c r="T100" s="96"/>
      <c r="U100" s="96"/>
      <c r="V100" s="100"/>
      <c r="Y100" s="67"/>
      <c r="Z100" s="68"/>
      <c r="AA100" s="65"/>
      <c r="AB100" s="65"/>
      <c r="AC100" s="69"/>
      <c r="AD100" s="70"/>
      <c r="AE100" s="69"/>
      <c r="AF100" s="71"/>
      <c r="AG100" s="72"/>
      <c r="AH100" s="72"/>
      <c r="AI100" s="70"/>
      <c r="AJ100" s="73"/>
      <c r="AK100" s="72"/>
      <c r="AL100" s="65"/>
      <c r="AM100" s="65"/>
      <c r="AN100" s="74"/>
      <c r="AO100" s="74"/>
      <c r="AP100" s="75"/>
    </row>
    <row r="101" spans="1:42" s="64" customFormat="1" ht="23.25" customHeight="1">
      <c r="A101" s="92"/>
      <c r="G101" s="65"/>
      <c r="K101" s="65"/>
      <c r="P101" s="66"/>
      <c r="S101" s="96"/>
      <c r="T101" s="96"/>
      <c r="U101" s="96"/>
      <c r="V101" s="100"/>
      <c r="Y101" s="67"/>
      <c r="Z101" s="68"/>
      <c r="AA101" s="65"/>
      <c r="AB101" s="65"/>
      <c r="AC101" s="69"/>
      <c r="AD101" s="70"/>
      <c r="AE101" s="69"/>
      <c r="AF101" s="71"/>
      <c r="AG101" s="72"/>
      <c r="AH101" s="72"/>
      <c r="AI101" s="70"/>
      <c r="AJ101" s="73"/>
      <c r="AK101" s="72"/>
      <c r="AL101" s="65"/>
      <c r="AM101" s="65"/>
      <c r="AN101" s="74"/>
      <c r="AO101" s="74"/>
      <c r="AP101" s="75"/>
    </row>
    <row r="102" spans="1:42" s="64" customFormat="1" ht="23.25" customHeight="1">
      <c r="A102" s="92"/>
      <c r="G102" s="65"/>
      <c r="K102" s="65"/>
      <c r="P102" s="66"/>
      <c r="S102" s="96"/>
      <c r="T102" s="96"/>
      <c r="U102" s="96"/>
      <c r="V102" s="100"/>
      <c r="Y102" s="67"/>
      <c r="Z102" s="68"/>
      <c r="AA102" s="65"/>
      <c r="AB102" s="65"/>
      <c r="AC102" s="69"/>
      <c r="AD102" s="70"/>
      <c r="AE102" s="69"/>
      <c r="AF102" s="71"/>
      <c r="AG102" s="72"/>
      <c r="AH102" s="72"/>
      <c r="AI102" s="70"/>
      <c r="AJ102" s="73"/>
      <c r="AK102" s="72"/>
      <c r="AL102" s="65"/>
      <c r="AM102" s="65"/>
      <c r="AN102" s="74"/>
      <c r="AO102" s="74"/>
      <c r="AP102" s="75"/>
    </row>
    <row r="103" spans="1:42" s="64" customFormat="1" ht="23.25" customHeight="1">
      <c r="A103" s="92"/>
      <c r="G103" s="65"/>
      <c r="K103" s="65"/>
      <c r="P103" s="66"/>
      <c r="S103" s="96"/>
      <c r="T103" s="96"/>
      <c r="U103" s="96"/>
      <c r="V103" s="100"/>
      <c r="Y103" s="67"/>
      <c r="Z103" s="68"/>
      <c r="AA103" s="65"/>
      <c r="AB103" s="65"/>
      <c r="AC103" s="69"/>
      <c r="AD103" s="70"/>
      <c r="AE103" s="69"/>
      <c r="AF103" s="71"/>
      <c r="AG103" s="72"/>
      <c r="AH103" s="72"/>
      <c r="AI103" s="70"/>
      <c r="AJ103" s="73"/>
      <c r="AK103" s="72"/>
      <c r="AL103" s="65"/>
      <c r="AM103" s="65"/>
      <c r="AN103" s="74"/>
      <c r="AO103" s="74"/>
      <c r="AP103" s="75"/>
    </row>
    <row r="104" spans="1:42" s="64" customFormat="1" ht="23.25" customHeight="1">
      <c r="A104" s="92"/>
      <c r="G104" s="65"/>
      <c r="K104" s="65"/>
      <c r="P104" s="66"/>
      <c r="S104" s="96"/>
      <c r="T104" s="96"/>
      <c r="U104" s="96"/>
      <c r="V104" s="100"/>
      <c r="Y104" s="67"/>
      <c r="Z104" s="68"/>
      <c r="AA104" s="65"/>
      <c r="AB104" s="65"/>
      <c r="AC104" s="69"/>
      <c r="AD104" s="70"/>
      <c r="AE104" s="69"/>
      <c r="AF104" s="71"/>
      <c r="AG104" s="72"/>
      <c r="AH104" s="72"/>
      <c r="AI104" s="70"/>
      <c r="AJ104" s="73"/>
      <c r="AK104" s="72"/>
      <c r="AL104" s="65"/>
      <c r="AM104" s="65"/>
      <c r="AN104" s="74"/>
      <c r="AO104" s="74"/>
      <c r="AP104" s="75"/>
    </row>
    <row r="105" spans="1:42" s="64" customFormat="1" ht="23.25" customHeight="1">
      <c r="A105" s="92"/>
      <c r="G105" s="65"/>
      <c r="K105" s="65"/>
      <c r="P105" s="66"/>
      <c r="S105" s="96"/>
      <c r="T105" s="96"/>
      <c r="U105" s="96"/>
      <c r="V105" s="100"/>
      <c r="Y105" s="67"/>
      <c r="Z105" s="68"/>
      <c r="AA105" s="65"/>
      <c r="AB105" s="65"/>
      <c r="AC105" s="69"/>
      <c r="AD105" s="70"/>
      <c r="AE105" s="69"/>
      <c r="AF105" s="71"/>
      <c r="AG105" s="72"/>
      <c r="AH105" s="72"/>
      <c r="AI105" s="70"/>
      <c r="AJ105" s="73"/>
      <c r="AK105" s="72"/>
      <c r="AL105" s="65"/>
      <c r="AM105" s="65"/>
      <c r="AN105" s="74"/>
      <c r="AO105" s="74"/>
      <c r="AP105" s="75"/>
    </row>
    <row r="106" spans="1:42" s="64" customFormat="1" ht="23.25" customHeight="1">
      <c r="A106" s="92"/>
      <c r="G106" s="65"/>
      <c r="K106" s="65"/>
      <c r="P106" s="66"/>
      <c r="S106" s="96"/>
      <c r="T106" s="96"/>
      <c r="U106" s="96"/>
      <c r="V106" s="100"/>
      <c r="Y106" s="67"/>
      <c r="Z106" s="68"/>
      <c r="AA106" s="65"/>
      <c r="AB106" s="65"/>
      <c r="AC106" s="69"/>
      <c r="AD106" s="70"/>
      <c r="AE106" s="69"/>
      <c r="AF106" s="71"/>
      <c r="AG106" s="72"/>
      <c r="AH106" s="72"/>
      <c r="AI106" s="70"/>
      <c r="AJ106" s="73"/>
      <c r="AK106" s="72"/>
      <c r="AL106" s="65"/>
      <c r="AM106" s="65"/>
      <c r="AN106" s="74"/>
      <c r="AO106" s="74"/>
      <c r="AP106" s="75"/>
    </row>
    <row r="107" spans="1:42" s="64" customFormat="1" ht="23.25" customHeight="1">
      <c r="A107" s="92"/>
      <c r="G107" s="65"/>
      <c r="K107" s="65"/>
      <c r="P107" s="66"/>
      <c r="S107" s="96"/>
      <c r="T107" s="96"/>
      <c r="U107" s="96"/>
      <c r="V107" s="100"/>
      <c r="Y107" s="67"/>
      <c r="Z107" s="68"/>
      <c r="AA107" s="65"/>
      <c r="AB107" s="65"/>
      <c r="AC107" s="69"/>
      <c r="AD107" s="70"/>
      <c r="AE107" s="69"/>
      <c r="AF107" s="71"/>
      <c r="AG107" s="72"/>
      <c r="AH107" s="72"/>
      <c r="AI107" s="70"/>
      <c r="AJ107" s="73"/>
      <c r="AK107" s="72"/>
      <c r="AL107" s="65"/>
      <c r="AM107" s="65"/>
      <c r="AN107" s="74"/>
      <c r="AO107" s="74"/>
      <c r="AP107" s="75"/>
    </row>
    <row r="108" spans="1:42" s="64" customFormat="1" ht="23.25" customHeight="1">
      <c r="A108" s="92"/>
      <c r="G108" s="65"/>
      <c r="K108" s="65"/>
      <c r="P108" s="66"/>
      <c r="S108" s="96"/>
      <c r="T108" s="96"/>
      <c r="U108" s="96"/>
      <c r="V108" s="100"/>
      <c r="Y108" s="67"/>
      <c r="Z108" s="68"/>
      <c r="AA108" s="65"/>
      <c r="AB108" s="65"/>
      <c r="AC108" s="69"/>
      <c r="AD108" s="70"/>
      <c r="AE108" s="69"/>
      <c r="AF108" s="71"/>
      <c r="AG108" s="72"/>
      <c r="AH108" s="72"/>
      <c r="AI108" s="70"/>
      <c r="AJ108" s="73"/>
      <c r="AK108" s="72"/>
      <c r="AL108" s="65"/>
      <c r="AM108" s="65"/>
      <c r="AN108" s="74"/>
      <c r="AO108" s="74"/>
      <c r="AP108" s="75"/>
    </row>
    <row r="109" spans="1:42" s="64" customFormat="1" ht="23.25" customHeight="1">
      <c r="A109" s="92"/>
      <c r="G109" s="65"/>
      <c r="K109" s="65"/>
      <c r="P109" s="66"/>
      <c r="S109" s="96"/>
      <c r="T109" s="96"/>
      <c r="U109" s="96"/>
      <c r="V109" s="100"/>
      <c r="Y109" s="67"/>
      <c r="Z109" s="68"/>
      <c r="AA109" s="65"/>
      <c r="AB109" s="65"/>
      <c r="AC109" s="69"/>
      <c r="AD109" s="70"/>
      <c r="AE109" s="69"/>
      <c r="AF109" s="71"/>
      <c r="AG109" s="72"/>
      <c r="AH109" s="72"/>
      <c r="AI109" s="70"/>
      <c r="AJ109" s="73"/>
      <c r="AK109" s="72"/>
      <c r="AL109" s="65"/>
      <c r="AM109" s="65"/>
      <c r="AN109" s="74"/>
      <c r="AO109" s="74"/>
      <c r="AP109" s="75"/>
    </row>
    <row r="110" spans="1:42" ht="23.25" customHeight="1">
      <c r="AC110" s="16"/>
      <c r="AD110" s="17"/>
      <c r="AE110" s="16"/>
      <c r="AF110" s="18"/>
      <c r="AG110" s="19"/>
      <c r="AH110" s="19"/>
      <c r="AI110" s="17"/>
      <c r="AJ110" s="20"/>
      <c r="AK110" s="19"/>
    </row>
    <row r="111" spans="1:42" ht="23.25" customHeight="1">
      <c r="AC111" s="16"/>
      <c r="AD111" s="17"/>
      <c r="AE111" s="16"/>
      <c r="AF111" s="18"/>
      <c r="AG111" s="19"/>
      <c r="AH111" s="19"/>
      <c r="AI111" s="17"/>
      <c r="AJ111" s="20"/>
      <c r="AK111" s="19"/>
    </row>
    <row r="112" spans="1:42" ht="23.25" customHeight="1">
      <c r="AC112" s="16"/>
      <c r="AD112" s="17"/>
      <c r="AE112" s="16"/>
      <c r="AF112" s="18"/>
      <c r="AG112" s="19"/>
      <c r="AH112" s="19"/>
      <c r="AI112" s="17"/>
      <c r="AJ112" s="20"/>
      <c r="AK112" s="19"/>
    </row>
    <row r="113" spans="29:37" ht="23.25" customHeight="1">
      <c r="AC113" s="16"/>
      <c r="AD113" s="17"/>
      <c r="AE113" s="16"/>
      <c r="AF113" s="18"/>
      <c r="AG113" s="19"/>
      <c r="AH113" s="19"/>
      <c r="AI113" s="17"/>
      <c r="AJ113" s="20"/>
      <c r="AK113" s="19"/>
    </row>
    <row r="114" spans="29:37" ht="23.25" customHeight="1">
      <c r="AC114" s="16"/>
      <c r="AD114" s="17"/>
      <c r="AE114" s="16"/>
      <c r="AF114" s="18"/>
      <c r="AG114" s="19"/>
      <c r="AH114" s="19"/>
      <c r="AI114" s="17"/>
      <c r="AJ114" s="20"/>
      <c r="AK114" s="19"/>
    </row>
    <row r="115" spans="29:37" ht="23.25" customHeight="1">
      <c r="AC115" s="16"/>
      <c r="AD115" s="17"/>
      <c r="AE115" s="16"/>
      <c r="AF115" s="18"/>
      <c r="AG115" s="19"/>
      <c r="AH115" s="19"/>
      <c r="AI115" s="17"/>
      <c r="AJ115" s="20"/>
      <c r="AK115" s="19"/>
    </row>
    <row r="116" spans="29:37" ht="23.25" customHeight="1">
      <c r="AC116" s="16"/>
      <c r="AD116" s="17"/>
      <c r="AE116" s="16"/>
      <c r="AF116" s="18"/>
      <c r="AG116" s="19"/>
      <c r="AH116" s="19"/>
      <c r="AI116" s="17"/>
      <c r="AJ116" s="20"/>
      <c r="AK116" s="19"/>
    </row>
    <row r="117" spans="29:37" ht="23.25" customHeight="1">
      <c r="AC117" s="16"/>
      <c r="AD117" s="17"/>
      <c r="AE117" s="16"/>
      <c r="AF117" s="18"/>
      <c r="AG117" s="19"/>
      <c r="AH117" s="19"/>
      <c r="AI117" s="17"/>
      <c r="AJ117" s="20"/>
      <c r="AK117" s="19"/>
    </row>
    <row r="118" spans="29:37" ht="23.25" customHeight="1">
      <c r="AC118" s="16"/>
      <c r="AD118" s="17"/>
      <c r="AE118" s="16"/>
      <c r="AF118" s="18"/>
      <c r="AG118" s="19"/>
      <c r="AH118" s="19"/>
      <c r="AI118" s="17"/>
      <c r="AJ118" s="20"/>
      <c r="AK118" s="19"/>
    </row>
    <row r="119" spans="29:37" ht="23.25" customHeight="1">
      <c r="AC119" s="16"/>
      <c r="AD119" s="17"/>
      <c r="AE119" s="16"/>
      <c r="AF119" s="18"/>
      <c r="AG119" s="19"/>
      <c r="AH119" s="19"/>
      <c r="AI119" s="17"/>
      <c r="AJ119" s="20"/>
      <c r="AK119" s="19"/>
    </row>
    <row r="120" spans="29:37" ht="23.25" customHeight="1">
      <c r="AC120" s="16"/>
      <c r="AD120" s="17"/>
      <c r="AE120" s="16"/>
      <c r="AF120" s="18"/>
      <c r="AG120" s="19"/>
      <c r="AH120" s="19"/>
      <c r="AI120" s="17"/>
      <c r="AJ120" s="20"/>
      <c r="AK120" s="19"/>
    </row>
    <row r="121" spans="29:37" ht="23.25" customHeight="1">
      <c r="AC121" s="16"/>
      <c r="AD121" s="17"/>
      <c r="AE121" s="16"/>
      <c r="AF121" s="18"/>
      <c r="AG121" s="19"/>
      <c r="AH121" s="19"/>
      <c r="AI121" s="17"/>
      <c r="AJ121" s="20"/>
      <c r="AK121" s="19"/>
    </row>
    <row r="122" spans="29:37" ht="23.25" customHeight="1">
      <c r="AC122" s="16"/>
      <c r="AD122" s="17"/>
      <c r="AE122" s="16"/>
      <c r="AF122" s="18"/>
      <c r="AG122" s="19"/>
      <c r="AH122" s="19"/>
      <c r="AI122" s="17"/>
      <c r="AJ122" s="20"/>
      <c r="AK122" s="19"/>
    </row>
    <row r="123" spans="29:37" ht="23.25" customHeight="1">
      <c r="AC123" s="16"/>
      <c r="AD123" s="17"/>
      <c r="AE123" s="16"/>
      <c r="AF123" s="18"/>
      <c r="AG123" s="19"/>
      <c r="AH123" s="19"/>
      <c r="AI123" s="17"/>
      <c r="AJ123" s="20"/>
      <c r="AK123" s="19"/>
    </row>
    <row r="124" spans="29:37" ht="23.25" customHeight="1">
      <c r="AC124" s="16"/>
      <c r="AD124" s="17"/>
      <c r="AE124" s="16"/>
      <c r="AF124" s="18"/>
      <c r="AG124" s="19"/>
      <c r="AH124" s="19"/>
      <c r="AI124" s="17"/>
      <c r="AJ124" s="20"/>
      <c r="AK124" s="19"/>
    </row>
    <row r="125" spans="29:37" ht="23.25" customHeight="1">
      <c r="AC125" s="16"/>
      <c r="AD125" s="17"/>
      <c r="AE125" s="16"/>
      <c r="AF125" s="18"/>
      <c r="AG125" s="19"/>
      <c r="AH125" s="19"/>
      <c r="AI125" s="17"/>
      <c r="AJ125" s="20"/>
      <c r="AK125" s="19"/>
    </row>
    <row r="126" spans="29:37" ht="23.25" customHeight="1">
      <c r="AC126" s="16"/>
      <c r="AD126" s="17"/>
      <c r="AE126" s="16"/>
      <c r="AF126" s="18"/>
      <c r="AG126" s="19"/>
      <c r="AH126" s="19"/>
      <c r="AI126" s="17"/>
      <c r="AJ126" s="20"/>
      <c r="AK126" s="19"/>
    </row>
    <row r="127" spans="29:37" ht="23.25" customHeight="1">
      <c r="AC127" s="16"/>
      <c r="AD127" s="17"/>
      <c r="AE127" s="16"/>
      <c r="AF127" s="18"/>
      <c r="AG127" s="19"/>
      <c r="AH127" s="19"/>
      <c r="AI127" s="17"/>
      <c r="AJ127" s="20"/>
      <c r="AK127" s="19"/>
    </row>
    <row r="128" spans="29:37" ht="23.25" customHeight="1">
      <c r="AC128" s="16"/>
      <c r="AD128" s="17"/>
      <c r="AE128" s="16"/>
      <c r="AF128" s="18"/>
      <c r="AG128" s="19"/>
      <c r="AH128" s="19"/>
      <c r="AI128" s="17"/>
      <c r="AJ128" s="20"/>
      <c r="AK128" s="19"/>
    </row>
    <row r="129" spans="29:37" ht="23.25" customHeight="1">
      <c r="AC129" s="16"/>
      <c r="AD129" s="17"/>
      <c r="AE129" s="16"/>
      <c r="AF129" s="18"/>
      <c r="AG129" s="19"/>
      <c r="AH129" s="19"/>
      <c r="AI129" s="17"/>
      <c r="AJ129" s="20"/>
      <c r="AK129" s="19"/>
    </row>
    <row r="130" spans="29:37" ht="23.25" customHeight="1">
      <c r="AC130" s="16"/>
      <c r="AD130" s="17"/>
      <c r="AE130" s="16"/>
      <c r="AF130" s="18"/>
      <c r="AG130" s="19"/>
      <c r="AH130" s="19"/>
      <c r="AI130" s="17"/>
      <c r="AJ130" s="20"/>
      <c r="AK130" s="19"/>
    </row>
    <row r="131" spans="29:37" ht="23.25" customHeight="1">
      <c r="AC131" s="16"/>
      <c r="AD131" s="17"/>
      <c r="AE131" s="16"/>
      <c r="AF131" s="18"/>
      <c r="AG131" s="19"/>
      <c r="AH131" s="19"/>
      <c r="AI131" s="17"/>
      <c r="AJ131" s="20"/>
      <c r="AK131" s="19"/>
    </row>
    <row r="132" spans="29:37" ht="23.25" customHeight="1">
      <c r="AC132" s="16"/>
      <c r="AD132" s="17"/>
      <c r="AE132" s="16"/>
      <c r="AF132" s="18"/>
      <c r="AG132" s="19"/>
      <c r="AH132" s="19"/>
      <c r="AI132" s="17"/>
      <c r="AJ132" s="20"/>
      <c r="AK132" s="19"/>
    </row>
    <row r="133" spans="29:37" ht="23.25" customHeight="1">
      <c r="AC133" s="16"/>
      <c r="AD133" s="17"/>
      <c r="AE133" s="16"/>
      <c r="AF133" s="18"/>
      <c r="AG133" s="19"/>
      <c r="AH133" s="19"/>
      <c r="AI133" s="17"/>
      <c r="AJ133" s="20"/>
      <c r="AK133" s="19"/>
    </row>
    <row r="134" spans="29:37" ht="23.25" customHeight="1">
      <c r="AC134" s="16"/>
      <c r="AD134" s="17"/>
      <c r="AE134" s="16"/>
      <c r="AF134" s="18"/>
      <c r="AG134" s="19"/>
      <c r="AH134" s="19"/>
      <c r="AI134" s="17"/>
      <c r="AJ134" s="20"/>
      <c r="AK134" s="19"/>
    </row>
    <row r="135" spans="29:37" ht="23.25" customHeight="1">
      <c r="AC135" s="16"/>
      <c r="AD135" s="17"/>
      <c r="AE135" s="16"/>
      <c r="AF135" s="18"/>
      <c r="AG135" s="19"/>
      <c r="AH135" s="19"/>
      <c r="AI135" s="17"/>
      <c r="AJ135" s="20"/>
      <c r="AK135" s="19"/>
    </row>
    <row r="136" spans="29:37" ht="23.25" customHeight="1">
      <c r="AC136" s="16"/>
      <c r="AD136" s="17"/>
      <c r="AE136" s="16"/>
      <c r="AF136" s="18"/>
      <c r="AG136" s="19"/>
      <c r="AH136" s="19"/>
      <c r="AI136" s="17"/>
      <c r="AJ136" s="20"/>
      <c r="AK136" s="19"/>
    </row>
    <row r="137" spans="29:37" ht="23.25" customHeight="1">
      <c r="AC137" s="16"/>
      <c r="AD137" s="17"/>
      <c r="AE137" s="16"/>
      <c r="AF137" s="18"/>
      <c r="AG137" s="19"/>
      <c r="AH137" s="19"/>
      <c r="AI137" s="17"/>
      <c r="AJ137" s="20"/>
      <c r="AK137" s="19"/>
    </row>
    <row r="138" spans="29:37" ht="23.25" customHeight="1">
      <c r="AC138" s="16"/>
      <c r="AD138" s="17"/>
      <c r="AE138" s="16"/>
      <c r="AF138" s="18"/>
      <c r="AG138" s="19"/>
      <c r="AH138" s="19"/>
      <c r="AI138" s="17"/>
      <c r="AJ138" s="20"/>
      <c r="AK138" s="19"/>
    </row>
    <row r="139" spans="29:37" ht="23.25" customHeight="1">
      <c r="AC139" s="16"/>
      <c r="AD139" s="17"/>
      <c r="AE139" s="16"/>
      <c r="AF139" s="18"/>
      <c r="AG139" s="19"/>
      <c r="AH139" s="19"/>
      <c r="AI139" s="17"/>
      <c r="AJ139" s="20"/>
      <c r="AK139" s="19"/>
    </row>
    <row r="140" spans="29:37" ht="23.25" customHeight="1">
      <c r="AC140" s="16"/>
      <c r="AD140" s="17"/>
      <c r="AE140" s="16"/>
      <c r="AF140" s="18"/>
      <c r="AG140" s="19"/>
      <c r="AH140" s="19"/>
      <c r="AI140" s="17"/>
      <c r="AJ140" s="20"/>
      <c r="AK140" s="19"/>
    </row>
    <row r="141" spans="29:37" ht="23.25" customHeight="1">
      <c r="AC141" s="16"/>
      <c r="AD141" s="17"/>
      <c r="AE141" s="16"/>
      <c r="AF141" s="18"/>
      <c r="AG141" s="19"/>
      <c r="AH141" s="19"/>
      <c r="AI141" s="17"/>
      <c r="AJ141" s="20"/>
      <c r="AK141" s="19"/>
    </row>
    <row r="142" spans="29:37" ht="23.25" customHeight="1">
      <c r="AC142" s="16"/>
      <c r="AD142" s="17"/>
      <c r="AE142" s="16"/>
      <c r="AF142" s="18"/>
      <c r="AG142" s="19"/>
      <c r="AH142" s="19"/>
      <c r="AI142" s="17"/>
      <c r="AJ142" s="20"/>
      <c r="AK142" s="19"/>
    </row>
    <row r="143" spans="29:37" ht="23.25" customHeight="1">
      <c r="AC143" s="16"/>
      <c r="AD143" s="17"/>
      <c r="AE143" s="16"/>
      <c r="AF143" s="18"/>
      <c r="AG143" s="19"/>
      <c r="AH143" s="19"/>
      <c r="AI143" s="17"/>
      <c r="AJ143" s="20"/>
      <c r="AK143" s="19"/>
    </row>
    <row r="144" spans="29:37" ht="23.25" customHeight="1">
      <c r="AC144" s="16"/>
      <c r="AD144" s="17"/>
      <c r="AE144" s="16"/>
      <c r="AF144" s="18"/>
      <c r="AG144" s="19"/>
      <c r="AH144" s="19"/>
      <c r="AI144" s="17"/>
      <c r="AJ144" s="20"/>
      <c r="AK144" s="19"/>
    </row>
    <row r="145" spans="29:37" ht="23.25" customHeight="1">
      <c r="AC145" s="16"/>
      <c r="AD145" s="17"/>
      <c r="AE145" s="16"/>
      <c r="AF145" s="18"/>
      <c r="AG145" s="19"/>
      <c r="AH145" s="19"/>
      <c r="AI145" s="17"/>
      <c r="AJ145" s="20"/>
      <c r="AK145" s="19"/>
    </row>
    <row r="146" spans="29:37" ht="23.25" customHeight="1">
      <c r="AC146" s="16"/>
      <c r="AD146" s="17"/>
      <c r="AE146" s="16"/>
      <c r="AF146" s="18"/>
      <c r="AG146" s="19"/>
      <c r="AH146" s="19"/>
      <c r="AI146" s="17"/>
      <c r="AJ146" s="20"/>
      <c r="AK146" s="19"/>
    </row>
    <row r="147" spans="29:37" ht="23.25" customHeight="1">
      <c r="AC147" s="16"/>
      <c r="AD147" s="17"/>
      <c r="AE147" s="16"/>
      <c r="AF147" s="18"/>
      <c r="AG147" s="19"/>
      <c r="AH147" s="19"/>
      <c r="AI147" s="17"/>
      <c r="AJ147" s="20"/>
      <c r="AK147" s="19"/>
    </row>
    <row r="148" spans="29:37" ht="23.25" customHeight="1">
      <c r="AC148" s="16"/>
      <c r="AD148" s="17"/>
      <c r="AE148" s="16"/>
      <c r="AF148" s="18"/>
      <c r="AG148" s="19"/>
      <c r="AH148" s="19"/>
      <c r="AI148" s="17"/>
      <c r="AJ148" s="20"/>
      <c r="AK148" s="19"/>
    </row>
    <row r="149" spans="29:37" ht="23.25" customHeight="1">
      <c r="AC149" s="16"/>
      <c r="AD149" s="17"/>
      <c r="AE149" s="16"/>
      <c r="AF149" s="18"/>
      <c r="AG149" s="19"/>
      <c r="AH149" s="19"/>
      <c r="AI149" s="17"/>
      <c r="AJ149" s="20"/>
      <c r="AK149" s="19"/>
    </row>
    <row r="150" spans="29:37" ht="23.25" customHeight="1">
      <c r="AC150" s="16"/>
      <c r="AD150" s="17"/>
      <c r="AE150" s="16"/>
      <c r="AF150" s="18"/>
      <c r="AG150" s="19"/>
      <c r="AH150" s="19"/>
      <c r="AI150" s="17"/>
      <c r="AJ150" s="20"/>
      <c r="AK150" s="19"/>
    </row>
    <row r="151" spans="29:37" ht="23.25" customHeight="1">
      <c r="AC151" s="16"/>
      <c r="AD151" s="17"/>
      <c r="AE151" s="16"/>
      <c r="AF151" s="18"/>
      <c r="AG151" s="19"/>
      <c r="AH151" s="19"/>
      <c r="AI151" s="17"/>
      <c r="AJ151" s="20"/>
      <c r="AK151" s="19"/>
    </row>
    <row r="152" spans="29:37" ht="23.25" customHeight="1">
      <c r="AC152" s="16"/>
      <c r="AD152" s="17"/>
      <c r="AE152" s="16"/>
      <c r="AF152" s="18"/>
      <c r="AG152" s="19"/>
      <c r="AH152" s="19"/>
      <c r="AI152" s="17"/>
      <c r="AJ152" s="20"/>
      <c r="AK152" s="19"/>
    </row>
    <row r="153" spans="29:37" ht="23.25" customHeight="1">
      <c r="AC153" s="16"/>
      <c r="AD153" s="17"/>
      <c r="AE153" s="16"/>
      <c r="AF153" s="18"/>
      <c r="AG153" s="19"/>
      <c r="AH153" s="19"/>
      <c r="AI153" s="17"/>
      <c r="AJ153" s="20"/>
      <c r="AK153" s="19"/>
    </row>
    <row r="154" spans="29:37" ht="23.25" customHeight="1">
      <c r="AC154" s="16"/>
      <c r="AD154" s="17"/>
      <c r="AE154" s="16"/>
      <c r="AF154" s="18"/>
      <c r="AG154" s="19"/>
      <c r="AH154" s="19"/>
      <c r="AI154" s="17"/>
      <c r="AJ154" s="20"/>
      <c r="AK154" s="19"/>
    </row>
    <row r="155" spans="29:37" ht="23.25" customHeight="1">
      <c r="AC155" s="16"/>
      <c r="AD155" s="17"/>
      <c r="AE155" s="16"/>
      <c r="AF155" s="18"/>
      <c r="AG155" s="19"/>
      <c r="AH155" s="19"/>
      <c r="AI155" s="17"/>
      <c r="AJ155" s="20"/>
      <c r="AK155" s="19"/>
    </row>
    <row r="156" spans="29:37" ht="23.25" customHeight="1">
      <c r="AC156" s="16"/>
      <c r="AD156" s="17"/>
      <c r="AE156" s="16"/>
      <c r="AF156" s="18"/>
      <c r="AG156" s="19"/>
      <c r="AH156" s="19"/>
      <c r="AI156" s="17"/>
      <c r="AJ156" s="20"/>
      <c r="AK156" s="19"/>
    </row>
    <row r="157" spans="29:37" ht="23.25" customHeight="1">
      <c r="AC157" s="16"/>
      <c r="AD157" s="17"/>
      <c r="AE157" s="16"/>
      <c r="AF157" s="18"/>
      <c r="AG157" s="19"/>
      <c r="AH157" s="19"/>
      <c r="AI157" s="17"/>
      <c r="AJ157" s="20"/>
      <c r="AK157" s="19"/>
    </row>
    <row r="158" spans="29:37" ht="23.25" customHeight="1">
      <c r="AC158" s="16"/>
      <c r="AD158" s="17"/>
      <c r="AE158" s="16"/>
      <c r="AF158" s="18"/>
      <c r="AG158" s="19"/>
      <c r="AH158" s="19"/>
      <c r="AI158" s="17"/>
      <c r="AJ158" s="20"/>
      <c r="AK158" s="19"/>
    </row>
    <row r="159" spans="29:37" ht="23.25" customHeight="1">
      <c r="AC159" s="16"/>
      <c r="AD159" s="17"/>
      <c r="AE159" s="16"/>
      <c r="AF159" s="18"/>
      <c r="AG159" s="19"/>
      <c r="AH159" s="19"/>
      <c r="AI159" s="17"/>
      <c r="AJ159" s="20"/>
      <c r="AK159" s="19"/>
    </row>
    <row r="160" spans="29:37" ht="23.25" customHeight="1">
      <c r="AC160" s="16"/>
      <c r="AD160" s="17"/>
      <c r="AE160" s="16"/>
      <c r="AF160" s="18"/>
      <c r="AG160" s="19"/>
      <c r="AH160" s="19"/>
      <c r="AI160" s="17"/>
      <c r="AJ160" s="20"/>
      <c r="AK160" s="19"/>
    </row>
    <row r="161" spans="29:37" ht="23.25" customHeight="1">
      <c r="AC161" s="16"/>
      <c r="AD161" s="17"/>
      <c r="AE161" s="16"/>
      <c r="AF161" s="18"/>
      <c r="AG161" s="19"/>
      <c r="AH161" s="19"/>
      <c r="AI161" s="17"/>
      <c r="AJ161" s="20"/>
      <c r="AK161" s="19"/>
    </row>
    <row r="162" spans="29:37" ht="23.25" customHeight="1">
      <c r="AC162" s="16"/>
      <c r="AD162" s="17"/>
      <c r="AE162" s="16"/>
      <c r="AF162" s="18"/>
      <c r="AG162" s="19"/>
      <c r="AH162" s="19"/>
      <c r="AI162" s="17"/>
      <c r="AJ162" s="20"/>
      <c r="AK162" s="19"/>
    </row>
    <row r="163" spans="29:37" ht="23.25" customHeight="1">
      <c r="AC163" s="16"/>
      <c r="AD163" s="17"/>
      <c r="AE163" s="16"/>
      <c r="AF163" s="18"/>
      <c r="AG163" s="19"/>
      <c r="AH163" s="19"/>
      <c r="AI163" s="17"/>
      <c r="AJ163" s="20"/>
      <c r="AK163" s="19"/>
    </row>
    <row r="164" spans="29:37" ht="23.25" customHeight="1">
      <c r="AC164" s="16"/>
      <c r="AD164" s="17"/>
      <c r="AE164" s="16"/>
      <c r="AF164" s="18"/>
      <c r="AG164" s="19"/>
      <c r="AH164" s="19"/>
      <c r="AI164" s="17"/>
      <c r="AJ164" s="20"/>
      <c r="AK164" s="19"/>
    </row>
    <row r="165" spans="29:37" ht="23.25" customHeight="1">
      <c r="AC165" s="16"/>
      <c r="AD165" s="17"/>
      <c r="AE165" s="16"/>
      <c r="AF165" s="18"/>
      <c r="AG165" s="19"/>
      <c r="AH165" s="19"/>
      <c r="AI165" s="17"/>
      <c r="AJ165" s="20"/>
      <c r="AK165" s="19"/>
    </row>
    <row r="166" spans="29:37" ht="23.25" customHeight="1">
      <c r="AC166" s="16"/>
      <c r="AD166" s="17"/>
      <c r="AE166" s="16"/>
      <c r="AF166" s="18"/>
      <c r="AG166" s="19"/>
      <c r="AH166" s="19"/>
      <c r="AI166" s="17"/>
      <c r="AJ166" s="20"/>
      <c r="AK166" s="19"/>
    </row>
    <row r="167" spans="29:37" ht="23.25" customHeight="1">
      <c r="AC167" s="16"/>
      <c r="AD167" s="17"/>
      <c r="AE167" s="16"/>
      <c r="AF167" s="18"/>
      <c r="AG167" s="19"/>
      <c r="AH167" s="19"/>
      <c r="AI167" s="17"/>
      <c r="AJ167" s="20"/>
      <c r="AK167" s="19"/>
    </row>
    <row r="168" spans="29:37" ht="23.25" customHeight="1">
      <c r="AC168" s="16"/>
      <c r="AD168" s="17"/>
      <c r="AE168" s="16"/>
      <c r="AF168" s="18"/>
      <c r="AG168" s="19"/>
      <c r="AH168" s="19"/>
      <c r="AI168" s="17"/>
      <c r="AJ168" s="20"/>
      <c r="AK168" s="19"/>
    </row>
    <row r="169" spans="29:37" ht="23.25" customHeight="1">
      <c r="AC169" s="16"/>
      <c r="AD169" s="17"/>
      <c r="AE169" s="16"/>
      <c r="AF169" s="18"/>
      <c r="AG169" s="19"/>
      <c r="AH169" s="19"/>
      <c r="AI169" s="17"/>
      <c r="AJ169" s="20"/>
      <c r="AK169" s="19"/>
    </row>
    <row r="170" spans="29:37" ht="23.25" customHeight="1">
      <c r="AC170" s="16"/>
      <c r="AD170" s="17"/>
      <c r="AE170" s="16"/>
      <c r="AF170" s="18"/>
      <c r="AG170" s="19"/>
      <c r="AH170" s="19"/>
      <c r="AI170" s="17"/>
      <c r="AJ170" s="20"/>
      <c r="AK170" s="19"/>
    </row>
    <row r="171" spans="29:37" ht="23.25" customHeight="1">
      <c r="AC171" s="16"/>
      <c r="AD171" s="17"/>
      <c r="AE171" s="16"/>
      <c r="AF171" s="18"/>
      <c r="AG171" s="19"/>
      <c r="AH171" s="19"/>
      <c r="AI171" s="17"/>
      <c r="AJ171" s="20"/>
      <c r="AK171" s="19"/>
    </row>
    <row r="172" spans="29:37" ht="23.25" customHeight="1">
      <c r="AC172" s="16"/>
      <c r="AD172" s="17"/>
      <c r="AE172" s="16"/>
      <c r="AF172" s="18"/>
      <c r="AG172" s="19"/>
      <c r="AH172" s="19"/>
      <c r="AI172" s="17"/>
      <c r="AJ172" s="20"/>
      <c r="AK172" s="19"/>
    </row>
    <row r="173" spans="29:37" ht="23.25" customHeight="1">
      <c r="AC173" s="16"/>
      <c r="AD173" s="17"/>
      <c r="AE173" s="16"/>
      <c r="AF173" s="18"/>
      <c r="AG173" s="19"/>
      <c r="AH173" s="19"/>
      <c r="AI173" s="17"/>
      <c r="AJ173" s="20"/>
      <c r="AK173" s="19"/>
    </row>
    <row r="174" spans="29:37">
      <c r="AC174" s="16"/>
      <c r="AD174" s="17"/>
      <c r="AE174" s="16"/>
      <c r="AF174" s="18"/>
      <c r="AG174" s="19"/>
      <c r="AH174" s="19"/>
      <c r="AI174" s="17"/>
      <c r="AJ174" s="20"/>
      <c r="AK174" s="19"/>
    </row>
    <row r="175" spans="29:37">
      <c r="AC175" s="16"/>
      <c r="AD175" s="17"/>
      <c r="AE175" s="16"/>
      <c r="AF175" s="18"/>
      <c r="AG175" s="19"/>
      <c r="AH175" s="19"/>
      <c r="AI175" s="17"/>
      <c r="AJ175" s="20"/>
      <c r="AK175" s="19"/>
    </row>
    <row r="176" spans="29:37">
      <c r="AC176" s="16"/>
      <c r="AD176" s="17"/>
      <c r="AE176" s="16"/>
      <c r="AF176" s="18"/>
      <c r="AG176" s="19"/>
      <c r="AH176" s="19"/>
      <c r="AI176" s="17"/>
      <c r="AJ176" s="20"/>
      <c r="AK176" s="19"/>
    </row>
    <row r="177" spans="29:37">
      <c r="AC177" s="16"/>
      <c r="AD177" s="17"/>
      <c r="AE177" s="16"/>
      <c r="AF177" s="18"/>
      <c r="AG177" s="19"/>
      <c r="AH177" s="19"/>
      <c r="AI177" s="17"/>
      <c r="AJ177" s="20"/>
      <c r="AK177" s="19"/>
    </row>
    <row r="178" spans="29:37">
      <c r="AC178" s="16"/>
      <c r="AD178" s="17"/>
      <c r="AE178" s="16"/>
      <c r="AF178" s="18"/>
      <c r="AG178" s="19"/>
      <c r="AH178" s="19"/>
      <c r="AI178" s="17"/>
      <c r="AJ178" s="20"/>
      <c r="AK178" s="19"/>
    </row>
    <row r="179" spans="29:37">
      <c r="AC179" s="16"/>
      <c r="AD179" s="17"/>
      <c r="AE179" s="16"/>
      <c r="AF179" s="18"/>
      <c r="AG179" s="19"/>
      <c r="AH179" s="19"/>
      <c r="AI179" s="17"/>
      <c r="AJ179" s="20"/>
      <c r="AK179" s="19"/>
    </row>
    <row r="180" spans="29:37">
      <c r="AC180" s="16"/>
      <c r="AD180" s="17"/>
      <c r="AE180" s="16"/>
      <c r="AF180" s="18"/>
      <c r="AG180" s="19"/>
      <c r="AH180" s="19"/>
      <c r="AI180" s="17"/>
      <c r="AJ180" s="20"/>
      <c r="AK180" s="19"/>
    </row>
    <row r="181" spans="29:37">
      <c r="AC181" s="16"/>
      <c r="AD181" s="17"/>
      <c r="AE181" s="16"/>
      <c r="AF181" s="18"/>
      <c r="AG181" s="19"/>
      <c r="AH181" s="19"/>
      <c r="AI181" s="17"/>
      <c r="AJ181" s="20"/>
      <c r="AK181" s="19"/>
    </row>
    <row r="182" spans="29:37">
      <c r="AC182" s="16"/>
      <c r="AD182" s="17"/>
      <c r="AE182" s="16"/>
      <c r="AF182" s="18"/>
      <c r="AG182" s="19"/>
      <c r="AH182" s="19"/>
      <c r="AI182" s="17"/>
      <c r="AJ182" s="20"/>
      <c r="AK182" s="19"/>
    </row>
    <row r="183" spans="29:37">
      <c r="AC183" s="16"/>
      <c r="AD183" s="17"/>
      <c r="AE183" s="16"/>
      <c r="AF183" s="18"/>
      <c r="AG183" s="19"/>
      <c r="AH183" s="19"/>
      <c r="AI183" s="17"/>
      <c r="AJ183" s="20"/>
      <c r="AK183" s="19"/>
    </row>
    <row r="184" spans="29:37">
      <c r="AC184" s="16"/>
      <c r="AD184" s="17"/>
      <c r="AE184" s="16"/>
      <c r="AF184" s="18"/>
      <c r="AG184" s="19"/>
      <c r="AH184" s="19"/>
      <c r="AI184" s="17"/>
      <c r="AJ184" s="20"/>
      <c r="AK184" s="19"/>
    </row>
    <row r="185" spans="29:37">
      <c r="AC185" s="16"/>
      <c r="AD185" s="17"/>
      <c r="AE185" s="16"/>
      <c r="AF185" s="18"/>
      <c r="AG185" s="19"/>
      <c r="AH185" s="19"/>
      <c r="AI185" s="17"/>
      <c r="AJ185" s="20"/>
      <c r="AK185" s="19"/>
    </row>
    <row r="186" spans="29:37">
      <c r="AC186" s="16"/>
      <c r="AD186" s="17"/>
      <c r="AE186" s="16"/>
      <c r="AF186" s="18"/>
      <c r="AG186" s="19"/>
      <c r="AH186" s="19"/>
      <c r="AI186" s="17"/>
      <c r="AJ186" s="20"/>
      <c r="AK186" s="19"/>
    </row>
    <row r="187" spans="29:37">
      <c r="AC187" s="16"/>
      <c r="AD187" s="17"/>
      <c r="AE187" s="16"/>
      <c r="AF187" s="18"/>
      <c r="AG187" s="19"/>
      <c r="AH187" s="19"/>
      <c r="AI187" s="17"/>
      <c r="AJ187" s="20"/>
      <c r="AK187" s="19"/>
    </row>
    <row r="188" spans="29:37">
      <c r="AC188" s="16"/>
      <c r="AD188" s="17"/>
      <c r="AE188" s="16"/>
      <c r="AF188" s="18"/>
      <c r="AG188" s="19"/>
      <c r="AH188" s="19"/>
      <c r="AI188" s="17"/>
      <c r="AJ188" s="20"/>
      <c r="AK188" s="19"/>
    </row>
    <row r="189" spans="29:37">
      <c r="AC189" s="16"/>
      <c r="AD189" s="17"/>
      <c r="AE189" s="16"/>
      <c r="AF189" s="18"/>
      <c r="AG189" s="19"/>
      <c r="AH189" s="19"/>
      <c r="AI189" s="17"/>
      <c r="AJ189" s="20"/>
      <c r="AK189" s="19"/>
    </row>
    <row r="190" spans="29:37">
      <c r="AC190" s="16"/>
      <c r="AD190" s="17"/>
      <c r="AE190" s="16"/>
      <c r="AF190" s="18"/>
      <c r="AG190" s="19"/>
      <c r="AH190" s="19"/>
      <c r="AI190" s="17"/>
      <c r="AJ190" s="20"/>
      <c r="AK190" s="19"/>
    </row>
    <row r="191" spans="29:37">
      <c r="AC191" s="16"/>
      <c r="AD191" s="17"/>
      <c r="AE191" s="16"/>
      <c r="AF191" s="18"/>
      <c r="AG191" s="19"/>
      <c r="AH191" s="19"/>
      <c r="AI191" s="17"/>
      <c r="AJ191" s="20"/>
      <c r="AK191" s="19"/>
    </row>
    <row r="192" spans="29:37">
      <c r="AC192" s="16"/>
      <c r="AD192" s="17"/>
      <c r="AE192" s="16"/>
      <c r="AF192" s="18"/>
      <c r="AG192" s="19"/>
      <c r="AH192" s="19"/>
      <c r="AI192" s="17"/>
      <c r="AJ192" s="20"/>
      <c r="AK192" s="19"/>
    </row>
    <row r="193" spans="29:37">
      <c r="AC193" s="16"/>
      <c r="AD193" s="17"/>
      <c r="AE193" s="16"/>
      <c r="AF193" s="18"/>
      <c r="AG193" s="19"/>
      <c r="AH193" s="19"/>
      <c r="AI193" s="17"/>
      <c r="AJ193" s="20"/>
      <c r="AK193" s="19"/>
    </row>
    <row r="194" spans="29:37">
      <c r="AC194" s="16"/>
      <c r="AD194" s="17"/>
      <c r="AE194" s="16"/>
      <c r="AF194" s="18"/>
      <c r="AG194" s="19"/>
      <c r="AH194" s="19"/>
      <c r="AI194" s="17"/>
      <c r="AJ194" s="20"/>
      <c r="AK194" s="19"/>
    </row>
    <row r="195" spans="29:37">
      <c r="AC195" s="16"/>
      <c r="AD195" s="17"/>
      <c r="AE195" s="16"/>
      <c r="AF195" s="18"/>
      <c r="AG195" s="19"/>
      <c r="AH195" s="19"/>
      <c r="AI195" s="17"/>
      <c r="AJ195" s="20"/>
      <c r="AK195" s="19"/>
    </row>
    <row r="196" spans="29:37">
      <c r="AC196" s="16"/>
      <c r="AD196" s="17"/>
      <c r="AE196" s="16"/>
      <c r="AF196" s="18"/>
      <c r="AG196" s="19"/>
      <c r="AH196" s="19"/>
      <c r="AI196" s="17"/>
      <c r="AJ196" s="20"/>
      <c r="AK196" s="19"/>
    </row>
    <row r="197" spans="29:37">
      <c r="AC197" s="16"/>
      <c r="AD197" s="17"/>
      <c r="AE197" s="16"/>
      <c r="AF197" s="18"/>
      <c r="AG197" s="19"/>
      <c r="AH197" s="19"/>
      <c r="AI197" s="17"/>
      <c r="AJ197" s="20"/>
      <c r="AK197" s="19"/>
    </row>
    <row r="198" spans="29:37">
      <c r="AC198" s="16"/>
      <c r="AD198" s="17"/>
      <c r="AE198" s="16"/>
      <c r="AF198" s="18"/>
      <c r="AG198" s="19"/>
      <c r="AH198" s="19"/>
      <c r="AI198" s="17"/>
      <c r="AJ198" s="20"/>
      <c r="AK198" s="19"/>
    </row>
    <row r="199" spans="29:37">
      <c r="AC199" s="16"/>
      <c r="AD199" s="17"/>
      <c r="AE199" s="16"/>
      <c r="AF199" s="18"/>
      <c r="AG199" s="19"/>
      <c r="AH199" s="19"/>
      <c r="AI199" s="17"/>
      <c r="AJ199" s="20"/>
      <c r="AK199" s="19"/>
    </row>
    <row r="200" spans="29:37">
      <c r="AC200" s="16"/>
      <c r="AD200" s="17"/>
      <c r="AE200" s="16"/>
      <c r="AF200" s="18"/>
      <c r="AG200" s="19"/>
      <c r="AH200" s="19"/>
      <c r="AI200" s="17"/>
      <c r="AJ200" s="20"/>
      <c r="AK200" s="19"/>
    </row>
    <row r="201" spans="29:37">
      <c r="AC201" s="16"/>
      <c r="AD201" s="17"/>
      <c r="AE201" s="16"/>
      <c r="AF201" s="18"/>
      <c r="AG201" s="19"/>
      <c r="AH201" s="19"/>
      <c r="AI201" s="17"/>
      <c r="AJ201" s="20"/>
      <c r="AK201" s="19"/>
    </row>
    <row r="202" spans="29:37">
      <c r="AC202" s="16"/>
      <c r="AD202" s="17"/>
      <c r="AE202" s="16"/>
      <c r="AF202" s="18"/>
      <c r="AG202" s="19"/>
      <c r="AH202" s="19"/>
      <c r="AI202" s="17"/>
      <c r="AJ202" s="20"/>
      <c r="AK202" s="19"/>
    </row>
    <row r="203" spans="29:37">
      <c r="AC203" s="16"/>
      <c r="AD203" s="17"/>
      <c r="AE203" s="16"/>
      <c r="AF203" s="18"/>
      <c r="AG203" s="19"/>
      <c r="AH203" s="19"/>
      <c r="AI203" s="17"/>
      <c r="AJ203" s="20"/>
      <c r="AK203" s="19"/>
    </row>
    <row r="204" spans="29:37">
      <c r="AC204" s="16"/>
      <c r="AD204" s="17"/>
      <c r="AE204" s="16"/>
      <c r="AF204" s="18"/>
      <c r="AG204" s="19"/>
      <c r="AH204" s="19"/>
      <c r="AI204" s="17"/>
      <c r="AJ204" s="20"/>
      <c r="AK204" s="19"/>
    </row>
    <row r="205" spans="29:37">
      <c r="AC205" s="16"/>
      <c r="AD205" s="17"/>
      <c r="AE205" s="16"/>
      <c r="AF205" s="18"/>
      <c r="AG205" s="19"/>
      <c r="AH205" s="19"/>
      <c r="AI205" s="17"/>
      <c r="AJ205" s="20"/>
      <c r="AK205" s="19"/>
    </row>
    <row r="206" spans="29:37">
      <c r="AC206" s="16"/>
      <c r="AD206" s="17"/>
      <c r="AE206" s="16"/>
      <c r="AF206" s="18"/>
      <c r="AG206" s="19"/>
      <c r="AH206" s="19"/>
      <c r="AI206" s="17"/>
      <c r="AJ206" s="20"/>
      <c r="AK206" s="19"/>
    </row>
    <row r="207" spans="29:37">
      <c r="AC207" s="16"/>
      <c r="AD207" s="17"/>
      <c r="AE207" s="16"/>
      <c r="AF207" s="18"/>
      <c r="AG207" s="19"/>
      <c r="AH207" s="19"/>
      <c r="AI207" s="17"/>
      <c r="AJ207" s="20"/>
      <c r="AK207" s="19"/>
    </row>
    <row r="208" spans="29:37">
      <c r="AC208" s="16"/>
      <c r="AD208" s="17"/>
      <c r="AE208" s="16"/>
      <c r="AF208" s="18"/>
      <c r="AG208" s="19"/>
      <c r="AH208" s="19"/>
      <c r="AI208" s="17"/>
      <c r="AJ208" s="20"/>
      <c r="AK208" s="19"/>
    </row>
    <row r="209" spans="29:37">
      <c r="AC209" s="16"/>
      <c r="AD209" s="17"/>
      <c r="AE209" s="16"/>
      <c r="AF209" s="18"/>
      <c r="AG209" s="19"/>
      <c r="AH209" s="19"/>
      <c r="AI209" s="17"/>
      <c r="AJ209" s="20"/>
      <c r="AK209" s="19"/>
    </row>
    <row r="210" spans="29:37">
      <c r="AC210" s="16"/>
      <c r="AD210" s="17"/>
      <c r="AE210" s="16"/>
      <c r="AF210" s="18"/>
      <c r="AG210" s="19"/>
      <c r="AH210" s="19"/>
      <c r="AI210" s="17"/>
      <c r="AJ210" s="20"/>
      <c r="AK210" s="19"/>
    </row>
    <row r="211" spans="29:37">
      <c r="AC211" s="16"/>
      <c r="AD211" s="17"/>
      <c r="AE211" s="16"/>
      <c r="AF211" s="18"/>
      <c r="AG211" s="19"/>
      <c r="AH211" s="19"/>
      <c r="AI211" s="17"/>
      <c r="AJ211" s="20"/>
      <c r="AK211" s="19"/>
    </row>
    <row r="212" spans="29:37">
      <c r="AC212" s="16"/>
      <c r="AD212" s="17"/>
      <c r="AE212" s="16"/>
      <c r="AF212" s="18"/>
      <c r="AG212" s="19"/>
      <c r="AH212" s="19"/>
      <c r="AI212" s="17"/>
      <c r="AJ212" s="20"/>
      <c r="AK212" s="19"/>
    </row>
    <row r="213" spans="29:37">
      <c r="AC213" s="16"/>
      <c r="AD213" s="17"/>
      <c r="AE213" s="16"/>
      <c r="AF213" s="18"/>
      <c r="AG213" s="19"/>
      <c r="AH213" s="19"/>
      <c r="AI213" s="17"/>
      <c r="AJ213" s="20"/>
      <c r="AK213" s="19"/>
    </row>
    <row r="214" spans="29:37">
      <c r="AC214" s="16"/>
      <c r="AD214" s="17"/>
      <c r="AE214" s="16"/>
      <c r="AF214" s="18"/>
      <c r="AG214" s="19"/>
      <c r="AH214" s="19"/>
      <c r="AI214" s="17"/>
      <c r="AJ214" s="20"/>
      <c r="AK214" s="19"/>
    </row>
    <row r="215" spans="29:37">
      <c r="AC215" s="16"/>
      <c r="AD215" s="17"/>
      <c r="AE215" s="16"/>
      <c r="AF215" s="18"/>
      <c r="AG215" s="19"/>
      <c r="AH215" s="19"/>
      <c r="AI215" s="17"/>
      <c r="AJ215" s="20"/>
      <c r="AK215" s="19"/>
    </row>
    <row r="216" spans="29:37">
      <c r="AC216" s="16"/>
      <c r="AD216" s="17"/>
      <c r="AE216" s="16"/>
      <c r="AF216" s="18"/>
      <c r="AG216" s="19"/>
      <c r="AH216" s="19"/>
      <c r="AI216" s="17"/>
      <c r="AJ216" s="20"/>
      <c r="AK216" s="19"/>
    </row>
    <row r="217" spans="29:37">
      <c r="AC217" s="16"/>
      <c r="AD217" s="17"/>
      <c r="AE217" s="16"/>
      <c r="AF217" s="18"/>
      <c r="AG217" s="19"/>
      <c r="AH217" s="19"/>
      <c r="AI217" s="17"/>
      <c r="AJ217" s="20"/>
      <c r="AK217" s="19"/>
    </row>
    <row r="218" spans="29:37">
      <c r="AC218" s="16"/>
      <c r="AD218" s="17"/>
      <c r="AE218" s="16"/>
      <c r="AF218" s="18"/>
      <c r="AG218" s="19"/>
      <c r="AH218" s="19"/>
      <c r="AI218" s="17"/>
      <c r="AJ218" s="20"/>
      <c r="AK218" s="19"/>
    </row>
    <row r="219" spans="29:37">
      <c r="AC219" s="16"/>
      <c r="AD219" s="17"/>
      <c r="AE219" s="16"/>
      <c r="AF219" s="18"/>
      <c r="AG219" s="19"/>
      <c r="AH219" s="19"/>
      <c r="AI219" s="17"/>
      <c r="AJ219" s="20"/>
      <c r="AK219" s="19"/>
    </row>
    <row r="220" spans="29:37">
      <c r="AC220" s="16"/>
      <c r="AD220" s="17"/>
      <c r="AE220" s="16"/>
      <c r="AF220" s="18"/>
      <c r="AG220" s="19"/>
      <c r="AH220" s="19"/>
      <c r="AI220" s="17"/>
      <c r="AJ220" s="20"/>
      <c r="AK220" s="19"/>
    </row>
    <row r="221" spans="29:37">
      <c r="AC221" s="16"/>
      <c r="AD221" s="17"/>
      <c r="AE221" s="16"/>
      <c r="AF221" s="18"/>
      <c r="AG221" s="19"/>
      <c r="AH221" s="19"/>
      <c r="AI221" s="17"/>
      <c r="AJ221" s="20"/>
      <c r="AK221" s="19"/>
    </row>
    <row r="222" spans="29:37">
      <c r="AC222" s="16"/>
      <c r="AD222" s="17"/>
      <c r="AE222" s="16"/>
      <c r="AF222" s="18"/>
      <c r="AG222" s="19"/>
      <c r="AH222" s="19"/>
      <c r="AI222" s="17"/>
      <c r="AJ222" s="20"/>
      <c r="AK222" s="19"/>
    </row>
    <row r="223" spans="29:37">
      <c r="AC223" s="16"/>
      <c r="AD223" s="17"/>
      <c r="AE223" s="16"/>
      <c r="AF223" s="18"/>
      <c r="AG223" s="19"/>
      <c r="AH223" s="19"/>
      <c r="AI223" s="17"/>
      <c r="AJ223" s="20"/>
      <c r="AK223" s="19"/>
    </row>
    <row r="224" spans="29:37">
      <c r="AC224" s="16"/>
      <c r="AD224" s="17"/>
      <c r="AE224" s="16"/>
      <c r="AF224" s="18"/>
      <c r="AG224" s="19"/>
      <c r="AH224" s="19"/>
      <c r="AI224" s="17"/>
      <c r="AJ224" s="20"/>
      <c r="AK224" s="19"/>
    </row>
    <row r="225" spans="29:37">
      <c r="AC225" s="16"/>
      <c r="AD225" s="17"/>
      <c r="AE225" s="16"/>
      <c r="AF225" s="18"/>
      <c r="AG225" s="19"/>
      <c r="AH225" s="19"/>
      <c r="AI225" s="17"/>
      <c r="AJ225" s="20"/>
      <c r="AK225" s="19"/>
    </row>
    <row r="226" spans="29:37">
      <c r="AC226" s="16"/>
      <c r="AD226" s="17"/>
      <c r="AE226" s="16"/>
      <c r="AF226" s="18"/>
      <c r="AG226" s="19"/>
      <c r="AH226" s="19"/>
      <c r="AI226" s="17"/>
      <c r="AJ226" s="20"/>
      <c r="AK226" s="19"/>
    </row>
    <row r="227" spans="29:37">
      <c r="AC227" s="16"/>
      <c r="AD227" s="17"/>
      <c r="AE227" s="16"/>
      <c r="AF227" s="18"/>
      <c r="AG227" s="19"/>
      <c r="AH227" s="19"/>
      <c r="AI227" s="17"/>
      <c r="AJ227" s="20"/>
      <c r="AK227" s="19"/>
    </row>
    <row r="228" spans="29:37">
      <c r="AC228" s="16"/>
      <c r="AD228" s="17"/>
      <c r="AE228" s="16"/>
      <c r="AF228" s="18"/>
      <c r="AG228" s="19"/>
      <c r="AH228" s="19"/>
      <c r="AI228" s="17"/>
      <c r="AJ228" s="20"/>
      <c r="AK228" s="19"/>
    </row>
    <row r="229" spans="29:37">
      <c r="AC229" s="16"/>
      <c r="AD229" s="17"/>
      <c r="AE229" s="16"/>
      <c r="AF229" s="18"/>
      <c r="AG229" s="19"/>
      <c r="AH229" s="19"/>
      <c r="AI229" s="17"/>
      <c r="AJ229" s="20"/>
      <c r="AK229" s="19"/>
    </row>
    <row r="230" spans="29:37">
      <c r="AC230" s="16"/>
      <c r="AD230" s="17"/>
      <c r="AE230" s="16"/>
      <c r="AF230" s="18"/>
      <c r="AG230" s="19"/>
      <c r="AH230" s="19"/>
      <c r="AI230" s="17"/>
      <c r="AJ230" s="20"/>
      <c r="AK230" s="19"/>
    </row>
    <row r="231" spans="29:37">
      <c r="AC231" s="16"/>
      <c r="AD231" s="17"/>
      <c r="AE231" s="16"/>
      <c r="AF231" s="18"/>
      <c r="AG231" s="19"/>
      <c r="AH231" s="19"/>
      <c r="AI231" s="17"/>
      <c r="AJ231" s="20"/>
      <c r="AK231" s="19"/>
    </row>
    <row r="232" spans="29:37">
      <c r="AC232" s="16"/>
      <c r="AD232" s="17"/>
      <c r="AE232" s="16"/>
      <c r="AF232" s="18"/>
      <c r="AG232" s="19"/>
      <c r="AH232" s="19"/>
      <c r="AI232" s="17"/>
      <c r="AJ232" s="20"/>
      <c r="AK232" s="19"/>
    </row>
    <row r="233" spans="29:37">
      <c r="AC233" s="16"/>
      <c r="AD233" s="17"/>
      <c r="AE233" s="16"/>
      <c r="AF233" s="18"/>
      <c r="AG233" s="19"/>
      <c r="AH233" s="19"/>
      <c r="AI233" s="17"/>
      <c r="AJ233" s="20"/>
      <c r="AK233" s="19"/>
    </row>
    <row r="234" spans="29:37">
      <c r="AC234" s="16"/>
      <c r="AD234" s="17"/>
      <c r="AE234" s="16"/>
      <c r="AF234" s="18"/>
      <c r="AG234" s="19"/>
      <c r="AH234" s="19"/>
      <c r="AI234" s="17"/>
      <c r="AJ234" s="20"/>
      <c r="AK234" s="19"/>
    </row>
    <row r="235" spans="29:37">
      <c r="AC235" s="16"/>
      <c r="AD235" s="17"/>
      <c r="AE235" s="16"/>
      <c r="AF235" s="18"/>
      <c r="AG235" s="19"/>
      <c r="AH235" s="19"/>
      <c r="AI235" s="17"/>
      <c r="AJ235" s="20"/>
      <c r="AK235" s="19"/>
    </row>
    <row r="236" spans="29:37">
      <c r="AC236" s="16"/>
      <c r="AD236" s="17"/>
      <c r="AE236" s="16"/>
      <c r="AF236" s="18"/>
      <c r="AG236" s="19"/>
      <c r="AH236" s="19"/>
      <c r="AI236" s="17"/>
      <c r="AJ236" s="20"/>
      <c r="AK236" s="19"/>
    </row>
    <row r="237" spans="29:37">
      <c r="AC237" s="16"/>
      <c r="AD237" s="17"/>
      <c r="AE237" s="16"/>
      <c r="AF237" s="18"/>
      <c r="AG237" s="19"/>
      <c r="AH237" s="19"/>
      <c r="AI237" s="17"/>
      <c r="AJ237" s="20"/>
      <c r="AK237" s="19"/>
    </row>
    <row r="238" spans="29:37">
      <c r="AC238" s="16"/>
      <c r="AD238" s="17"/>
      <c r="AE238" s="16"/>
      <c r="AF238" s="18"/>
      <c r="AG238" s="19"/>
      <c r="AH238" s="19"/>
      <c r="AI238" s="17"/>
      <c r="AJ238" s="20"/>
      <c r="AK238" s="19"/>
    </row>
    <row r="239" spans="29:37">
      <c r="AC239" s="16"/>
      <c r="AD239" s="17"/>
      <c r="AE239" s="16"/>
      <c r="AF239" s="18"/>
      <c r="AG239" s="19"/>
      <c r="AH239" s="19"/>
      <c r="AI239" s="17"/>
      <c r="AJ239" s="20"/>
      <c r="AK239" s="19"/>
    </row>
    <row r="240" spans="29:37">
      <c r="AC240" s="16"/>
      <c r="AD240" s="17"/>
      <c r="AE240" s="16"/>
      <c r="AF240" s="18"/>
      <c r="AG240" s="19"/>
      <c r="AH240" s="19"/>
      <c r="AI240" s="17"/>
      <c r="AJ240" s="20"/>
      <c r="AK240" s="19"/>
    </row>
    <row r="241" spans="29:37">
      <c r="AC241" s="16"/>
      <c r="AD241" s="17"/>
      <c r="AE241" s="16"/>
      <c r="AF241" s="18"/>
      <c r="AG241" s="19"/>
      <c r="AH241" s="19"/>
      <c r="AI241" s="17"/>
      <c r="AJ241" s="20"/>
      <c r="AK241" s="19"/>
    </row>
    <row r="242" spans="29:37">
      <c r="AC242" s="16"/>
      <c r="AD242" s="17"/>
      <c r="AE242" s="16"/>
      <c r="AF242" s="18"/>
      <c r="AG242" s="19"/>
      <c r="AH242" s="19"/>
      <c r="AI242" s="17"/>
      <c r="AJ242" s="20"/>
      <c r="AK242" s="19"/>
    </row>
    <row r="243" spans="29:37">
      <c r="AC243" s="16"/>
      <c r="AD243" s="17"/>
      <c r="AE243" s="16"/>
      <c r="AF243" s="18"/>
      <c r="AG243" s="19"/>
      <c r="AH243" s="19"/>
      <c r="AI243" s="17"/>
      <c r="AJ243" s="20"/>
      <c r="AK243" s="19"/>
    </row>
    <row r="244" spans="29:37">
      <c r="AC244" s="16"/>
      <c r="AD244" s="17"/>
      <c r="AE244" s="16"/>
      <c r="AF244" s="18"/>
      <c r="AG244" s="19"/>
      <c r="AH244" s="19"/>
      <c r="AI244" s="17"/>
      <c r="AJ244" s="20"/>
      <c r="AK244" s="19"/>
    </row>
    <row r="245" spans="29:37">
      <c r="AC245" s="16"/>
      <c r="AD245" s="17"/>
      <c r="AE245" s="16"/>
      <c r="AF245" s="18"/>
      <c r="AG245" s="19"/>
      <c r="AH245" s="19"/>
      <c r="AI245" s="17"/>
      <c r="AJ245" s="20"/>
      <c r="AK245" s="19"/>
    </row>
    <row r="246" spans="29:37">
      <c r="AC246" s="16"/>
      <c r="AD246" s="17"/>
      <c r="AE246" s="16"/>
      <c r="AF246" s="18"/>
      <c r="AG246" s="19"/>
      <c r="AH246" s="19"/>
      <c r="AI246" s="17"/>
      <c r="AJ246" s="20"/>
      <c r="AK246" s="19"/>
    </row>
    <row r="247" spans="29:37">
      <c r="AC247" s="16"/>
      <c r="AD247" s="17"/>
      <c r="AE247" s="16"/>
      <c r="AF247" s="18"/>
      <c r="AG247" s="19"/>
      <c r="AH247" s="19"/>
      <c r="AI247" s="17"/>
      <c r="AJ247" s="20"/>
      <c r="AK247" s="19"/>
    </row>
    <row r="248" spans="29:37">
      <c r="AC248" s="16"/>
      <c r="AD248" s="17"/>
      <c r="AE248" s="16"/>
      <c r="AF248" s="18"/>
      <c r="AG248" s="19"/>
      <c r="AH248" s="19"/>
      <c r="AI248" s="17"/>
      <c r="AJ248" s="20"/>
      <c r="AK248" s="19"/>
    </row>
    <row r="249" spans="29:37">
      <c r="AC249" s="16"/>
      <c r="AD249" s="17"/>
      <c r="AE249" s="16"/>
      <c r="AF249" s="18"/>
      <c r="AG249" s="19"/>
      <c r="AH249" s="19"/>
      <c r="AI249" s="17"/>
      <c r="AJ249" s="20"/>
      <c r="AK249" s="19"/>
    </row>
    <row r="250" spans="29:37">
      <c r="AC250" s="16"/>
      <c r="AD250" s="17"/>
      <c r="AE250" s="16"/>
      <c r="AF250" s="18"/>
      <c r="AG250" s="19"/>
      <c r="AH250" s="19"/>
      <c r="AI250" s="17"/>
      <c r="AJ250" s="20"/>
      <c r="AK250" s="19"/>
    </row>
    <row r="251" spans="29:37">
      <c r="AC251" s="16"/>
      <c r="AD251" s="17"/>
      <c r="AE251" s="16"/>
      <c r="AF251" s="18"/>
      <c r="AG251" s="19"/>
      <c r="AH251" s="19"/>
      <c r="AI251" s="17"/>
      <c r="AJ251" s="20"/>
      <c r="AK251" s="19"/>
    </row>
    <row r="252" spans="29:37">
      <c r="AC252" s="16"/>
      <c r="AD252" s="17"/>
      <c r="AE252" s="16"/>
      <c r="AF252" s="18"/>
      <c r="AG252" s="19"/>
      <c r="AH252" s="19"/>
      <c r="AI252" s="17"/>
      <c r="AJ252" s="20"/>
      <c r="AK252" s="19"/>
    </row>
    <row r="253" spans="29:37">
      <c r="AC253" s="16"/>
      <c r="AD253" s="17"/>
      <c r="AE253" s="16"/>
      <c r="AF253" s="18"/>
      <c r="AG253" s="19"/>
      <c r="AH253" s="19"/>
      <c r="AI253" s="17"/>
      <c r="AJ253" s="20"/>
      <c r="AK253" s="19"/>
    </row>
    <row r="254" spans="29:37">
      <c r="AC254" s="16"/>
      <c r="AD254" s="17"/>
      <c r="AE254" s="16"/>
      <c r="AF254" s="18"/>
      <c r="AG254" s="19"/>
      <c r="AH254" s="19"/>
      <c r="AI254" s="17"/>
      <c r="AJ254" s="20"/>
      <c r="AK254" s="19"/>
    </row>
    <row r="255" spans="29:37">
      <c r="AC255" s="16"/>
      <c r="AD255" s="17"/>
      <c r="AE255" s="16"/>
      <c r="AF255" s="18"/>
      <c r="AG255" s="19"/>
      <c r="AH255" s="19"/>
      <c r="AI255" s="17"/>
      <c r="AJ255" s="20"/>
      <c r="AK255" s="19"/>
    </row>
    <row r="256" spans="29:37">
      <c r="AC256" s="16"/>
      <c r="AD256" s="17"/>
      <c r="AE256" s="16"/>
      <c r="AF256" s="18"/>
      <c r="AG256" s="19"/>
      <c r="AH256" s="19"/>
      <c r="AI256" s="17"/>
      <c r="AJ256" s="20"/>
      <c r="AK256" s="19"/>
    </row>
    <row r="257" spans="29:37">
      <c r="AC257" s="16"/>
      <c r="AD257" s="17"/>
      <c r="AE257" s="16"/>
      <c r="AF257" s="18"/>
      <c r="AG257" s="19"/>
      <c r="AH257" s="19"/>
      <c r="AI257" s="17"/>
      <c r="AJ257" s="20"/>
      <c r="AK257" s="19"/>
    </row>
    <row r="258" spans="29:37">
      <c r="AC258" s="16"/>
      <c r="AD258" s="17"/>
      <c r="AE258" s="16"/>
      <c r="AF258" s="18"/>
      <c r="AG258" s="19"/>
      <c r="AH258" s="19"/>
      <c r="AI258" s="17"/>
      <c r="AJ258" s="20"/>
      <c r="AK258" s="19"/>
    </row>
    <row r="259" spans="29:37">
      <c r="AC259" s="16"/>
      <c r="AD259" s="17"/>
      <c r="AE259" s="16"/>
      <c r="AF259" s="18"/>
      <c r="AG259" s="19"/>
      <c r="AH259" s="19"/>
      <c r="AI259" s="17"/>
      <c r="AJ259" s="20"/>
      <c r="AK259" s="19"/>
    </row>
    <row r="260" spans="29:37">
      <c r="AC260" s="16"/>
      <c r="AD260" s="17"/>
      <c r="AE260" s="16"/>
      <c r="AF260" s="18"/>
      <c r="AG260" s="19"/>
      <c r="AH260" s="19"/>
      <c r="AI260" s="17"/>
      <c r="AJ260" s="20"/>
      <c r="AK260" s="19"/>
    </row>
    <row r="261" spans="29:37">
      <c r="AC261" s="16"/>
      <c r="AD261" s="17"/>
      <c r="AE261" s="16"/>
      <c r="AF261" s="18"/>
      <c r="AG261" s="19"/>
      <c r="AH261" s="19"/>
      <c r="AI261" s="17"/>
      <c r="AJ261" s="20"/>
      <c r="AK261" s="19"/>
    </row>
    <row r="262" spans="29:37">
      <c r="AC262" s="16"/>
      <c r="AD262" s="17"/>
      <c r="AE262" s="16"/>
      <c r="AF262" s="18"/>
      <c r="AG262" s="19"/>
      <c r="AH262" s="19"/>
      <c r="AI262" s="17"/>
      <c r="AJ262" s="20"/>
      <c r="AK262" s="19"/>
    </row>
    <row r="263" spans="29:37">
      <c r="AC263" s="16"/>
      <c r="AD263" s="17"/>
      <c r="AE263" s="16"/>
      <c r="AF263" s="18"/>
      <c r="AG263" s="19"/>
      <c r="AH263" s="19"/>
      <c r="AI263" s="17"/>
      <c r="AJ263" s="20"/>
      <c r="AK263" s="19"/>
    </row>
    <row r="264" spans="29:37">
      <c r="AC264" s="16"/>
      <c r="AD264" s="17"/>
      <c r="AE264" s="16"/>
      <c r="AF264" s="18"/>
      <c r="AG264" s="19"/>
      <c r="AH264" s="19"/>
      <c r="AI264" s="17"/>
      <c r="AJ264" s="20"/>
      <c r="AK264" s="19"/>
    </row>
    <row r="265" spans="29:37">
      <c r="AC265" s="16"/>
      <c r="AD265" s="17"/>
      <c r="AE265" s="16"/>
      <c r="AF265" s="18"/>
      <c r="AG265" s="19"/>
      <c r="AH265" s="19"/>
      <c r="AI265" s="17"/>
      <c r="AJ265" s="20"/>
      <c r="AK265" s="19"/>
    </row>
    <row r="266" spans="29:37">
      <c r="AC266" s="16"/>
      <c r="AD266" s="17"/>
      <c r="AE266" s="16"/>
      <c r="AF266" s="18"/>
      <c r="AG266" s="19"/>
      <c r="AH266" s="19"/>
      <c r="AI266" s="17"/>
      <c r="AJ266" s="20"/>
      <c r="AK266" s="19"/>
    </row>
    <row r="267" spans="29:37">
      <c r="AC267" s="16"/>
      <c r="AD267" s="17"/>
      <c r="AE267" s="16"/>
      <c r="AF267" s="18"/>
      <c r="AG267" s="19"/>
      <c r="AH267" s="19"/>
      <c r="AI267" s="17"/>
      <c r="AJ267" s="20"/>
      <c r="AK267" s="19"/>
    </row>
    <row r="268" spans="29:37">
      <c r="AC268" s="16"/>
      <c r="AD268" s="17"/>
      <c r="AE268" s="16"/>
      <c r="AF268" s="18"/>
      <c r="AG268" s="19"/>
      <c r="AH268" s="19"/>
      <c r="AI268" s="17"/>
      <c r="AJ268" s="20"/>
      <c r="AK268" s="19"/>
    </row>
    <row r="269" spans="29:37">
      <c r="AC269" s="16"/>
      <c r="AD269" s="17"/>
      <c r="AE269" s="16"/>
      <c r="AF269" s="18"/>
      <c r="AG269" s="19"/>
      <c r="AH269" s="19"/>
      <c r="AI269" s="17"/>
      <c r="AJ269" s="20"/>
      <c r="AK269" s="19"/>
    </row>
    <row r="270" spans="29:37">
      <c r="AC270" s="16"/>
      <c r="AD270" s="17"/>
      <c r="AE270" s="16"/>
      <c r="AF270" s="18"/>
      <c r="AG270" s="19"/>
      <c r="AH270" s="19"/>
      <c r="AI270" s="17"/>
      <c r="AJ270" s="20"/>
      <c r="AK270" s="19"/>
    </row>
    <row r="271" spans="29:37">
      <c r="AC271" s="16"/>
      <c r="AD271" s="17"/>
      <c r="AE271" s="16"/>
      <c r="AF271" s="18"/>
      <c r="AG271" s="19"/>
      <c r="AH271" s="19"/>
      <c r="AI271" s="17"/>
      <c r="AJ271" s="20"/>
      <c r="AK271" s="19"/>
    </row>
    <row r="272" spans="29:37">
      <c r="AC272" s="16"/>
      <c r="AD272" s="17"/>
      <c r="AE272" s="16"/>
      <c r="AF272" s="18"/>
      <c r="AG272" s="19"/>
      <c r="AH272" s="19"/>
      <c r="AI272" s="17"/>
      <c r="AJ272" s="20"/>
      <c r="AK272" s="19"/>
    </row>
    <row r="273" spans="29:37">
      <c r="AC273" s="16"/>
      <c r="AD273" s="17"/>
      <c r="AE273" s="16"/>
      <c r="AF273" s="18"/>
      <c r="AG273" s="19"/>
      <c r="AH273" s="19"/>
      <c r="AI273" s="17"/>
      <c r="AJ273" s="20"/>
      <c r="AK273" s="19"/>
    </row>
    <row r="274" spans="29:37">
      <c r="AC274" s="16"/>
      <c r="AD274" s="17"/>
      <c r="AE274" s="16"/>
      <c r="AF274" s="18"/>
      <c r="AG274" s="19"/>
      <c r="AH274" s="19"/>
      <c r="AI274" s="17"/>
      <c r="AJ274" s="20"/>
      <c r="AK274" s="19"/>
    </row>
    <row r="275" spans="29:37">
      <c r="AC275" s="16"/>
      <c r="AD275" s="17"/>
      <c r="AE275" s="16"/>
      <c r="AF275" s="18"/>
      <c r="AG275" s="19"/>
      <c r="AH275" s="19"/>
      <c r="AI275" s="17"/>
      <c r="AJ275" s="20"/>
      <c r="AK275" s="19"/>
    </row>
    <row r="276" spans="29:37">
      <c r="AC276" s="16"/>
      <c r="AD276" s="17"/>
      <c r="AE276" s="16"/>
      <c r="AF276" s="18"/>
      <c r="AG276" s="19"/>
      <c r="AH276" s="19"/>
      <c r="AI276" s="17"/>
      <c r="AJ276" s="20"/>
      <c r="AK276" s="19"/>
    </row>
    <row r="277" spans="29:37">
      <c r="AC277" s="16"/>
      <c r="AD277" s="17"/>
      <c r="AE277" s="16"/>
      <c r="AF277" s="18"/>
      <c r="AG277" s="19"/>
      <c r="AH277" s="19"/>
      <c r="AI277" s="17"/>
      <c r="AJ277" s="20"/>
      <c r="AK277" s="19"/>
    </row>
    <row r="278" spans="29:37">
      <c r="AC278" s="16"/>
      <c r="AD278" s="17"/>
      <c r="AE278" s="16"/>
      <c r="AF278" s="18"/>
      <c r="AG278" s="19"/>
      <c r="AH278" s="19"/>
      <c r="AI278" s="17"/>
      <c r="AJ278" s="20"/>
      <c r="AK278" s="19"/>
    </row>
    <row r="279" spans="29:37">
      <c r="AC279" s="16"/>
      <c r="AD279" s="17"/>
      <c r="AE279" s="16"/>
      <c r="AF279" s="18"/>
      <c r="AG279" s="19"/>
      <c r="AH279" s="19"/>
      <c r="AI279" s="17"/>
      <c r="AJ279" s="20"/>
      <c r="AK279" s="19"/>
    </row>
    <row r="280" spans="29:37">
      <c r="AC280" s="16"/>
      <c r="AD280" s="17"/>
      <c r="AE280" s="16"/>
      <c r="AF280" s="18"/>
      <c r="AG280" s="19"/>
      <c r="AH280" s="19"/>
      <c r="AI280" s="17"/>
      <c r="AJ280" s="20"/>
      <c r="AK280" s="19"/>
    </row>
    <row r="281" spans="29:37">
      <c r="AC281" s="16"/>
      <c r="AD281" s="17"/>
      <c r="AE281" s="16"/>
      <c r="AF281" s="18"/>
      <c r="AG281" s="19"/>
      <c r="AH281" s="19"/>
      <c r="AI281" s="17"/>
      <c r="AJ281" s="20"/>
      <c r="AK281" s="19"/>
    </row>
    <row r="282" spans="29:37">
      <c r="AC282" s="16"/>
      <c r="AD282" s="17"/>
      <c r="AE282" s="16"/>
      <c r="AF282" s="18"/>
      <c r="AG282" s="19"/>
      <c r="AH282" s="19"/>
      <c r="AI282" s="17"/>
      <c r="AJ282" s="20"/>
      <c r="AK282" s="19"/>
    </row>
    <row r="283" spans="29:37">
      <c r="AC283" s="16"/>
      <c r="AD283" s="17"/>
      <c r="AE283" s="16"/>
      <c r="AF283" s="18"/>
      <c r="AG283" s="19"/>
      <c r="AH283" s="19"/>
      <c r="AI283" s="17"/>
      <c r="AJ283" s="20"/>
      <c r="AK283" s="19"/>
    </row>
    <row r="284" spans="29:37">
      <c r="AC284" s="16"/>
      <c r="AD284" s="17"/>
      <c r="AE284" s="16"/>
      <c r="AF284" s="18"/>
      <c r="AG284" s="19"/>
      <c r="AH284" s="19"/>
      <c r="AI284" s="17"/>
      <c r="AJ284" s="20"/>
      <c r="AK284" s="19"/>
    </row>
    <row r="285" spans="29:37">
      <c r="AC285" s="16"/>
      <c r="AD285" s="17"/>
      <c r="AE285" s="16"/>
      <c r="AF285" s="18"/>
      <c r="AG285" s="19"/>
      <c r="AH285" s="19"/>
      <c r="AI285" s="17"/>
      <c r="AJ285" s="20"/>
      <c r="AK285" s="19"/>
    </row>
    <row r="286" spans="29:37">
      <c r="AC286" s="16"/>
      <c r="AD286" s="17"/>
      <c r="AE286" s="16"/>
      <c r="AF286" s="18"/>
      <c r="AG286" s="19"/>
      <c r="AH286" s="19"/>
      <c r="AI286" s="17"/>
      <c r="AJ286" s="20"/>
      <c r="AK286" s="19"/>
    </row>
    <row r="287" spans="29:37">
      <c r="AC287" s="16"/>
      <c r="AD287" s="17"/>
      <c r="AE287" s="16"/>
      <c r="AF287" s="18"/>
      <c r="AG287" s="19"/>
      <c r="AH287" s="19"/>
      <c r="AI287" s="17"/>
      <c r="AJ287" s="20"/>
      <c r="AK287" s="19"/>
    </row>
    <row r="288" spans="29:37">
      <c r="AC288" s="16"/>
      <c r="AD288" s="17"/>
      <c r="AE288" s="16"/>
      <c r="AF288" s="18"/>
      <c r="AG288" s="19"/>
      <c r="AH288" s="19"/>
      <c r="AI288" s="17"/>
      <c r="AJ288" s="20"/>
      <c r="AK288" s="19"/>
    </row>
    <row r="289" spans="29:37">
      <c r="AC289" s="16"/>
      <c r="AD289" s="17"/>
      <c r="AE289" s="16"/>
      <c r="AF289" s="18"/>
      <c r="AG289" s="19"/>
      <c r="AH289" s="19"/>
      <c r="AI289" s="17"/>
      <c r="AJ289" s="20"/>
      <c r="AK289" s="19"/>
    </row>
    <row r="290" spans="29:37">
      <c r="AC290" s="16"/>
      <c r="AD290" s="17"/>
      <c r="AE290" s="16"/>
      <c r="AF290" s="18"/>
      <c r="AG290" s="19"/>
      <c r="AH290" s="19"/>
      <c r="AI290" s="17"/>
      <c r="AJ290" s="20"/>
      <c r="AK290" s="19"/>
    </row>
    <row r="291" spans="29:37">
      <c r="AC291" s="16"/>
      <c r="AD291" s="17"/>
      <c r="AE291" s="16"/>
      <c r="AF291" s="18"/>
      <c r="AG291" s="19"/>
      <c r="AH291" s="19"/>
      <c r="AI291" s="17"/>
      <c r="AJ291" s="20"/>
      <c r="AK291" s="19"/>
    </row>
    <row r="292" spans="29:37">
      <c r="AC292" s="16"/>
      <c r="AD292" s="17"/>
      <c r="AE292" s="16"/>
      <c r="AF292" s="18"/>
      <c r="AG292" s="19"/>
      <c r="AH292" s="19"/>
      <c r="AI292" s="17"/>
      <c r="AJ292" s="20"/>
      <c r="AK292" s="19"/>
    </row>
    <row r="293" spans="29:37">
      <c r="AC293" s="16"/>
      <c r="AD293" s="17"/>
      <c r="AE293" s="16"/>
      <c r="AF293" s="18"/>
      <c r="AG293" s="19"/>
      <c r="AH293" s="19"/>
      <c r="AI293" s="17"/>
      <c r="AJ293" s="20"/>
      <c r="AK293" s="19"/>
    </row>
    <row r="294" spans="29:37">
      <c r="AC294" s="16"/>
      <c r="AD294" s="17"/>
      <c r="AE294" s="16"/>
      <c r="AF294" s="18"/>
      <c r="AG294" s="19"/>
      <c r="AH294" s="19"/>
      <c r="AI294" s="17"/>
      <c r="AJ294" s="20"/>
      <c r="AK294" s="19"/>
    </row>
    <row r="295" spans="29:37">
      <c r="AC295" s="16"/>
      <c r="AD295" s="17"/>
      <c r="AE295" s="16"/>
      <c r="AF295" s="18"/>
      <c r="AG295" s="19"/>
      <c r="AH295" s="19"/>
      <c r="AI295" s="17"/>
      <c r="AJ295" s="20"/>
      <c r="AK295" s="19"/>
    </row>
    <row r="296" spans="29:37">
      <c r="AC296" s="16"/>
      <c r="AD296" s="17"/>
      <c r="AE296" s="16"/>
      <c r="AF296" s="18"/>
      <c r="AG296" s="19"/>
      <c r="AH296" s="19"/>
      <c r="AI296" s="17"/>
      <c r="AJ296" s="20"/>
      <c r="AK296" s="19"/>
    </row>
    <row r="297" spans="29:37">
      <c r="AC297" s="16"/>
      <c r="AD297" s="17"/>
      <c r="AE297" s="16"/>
      <c r="AF297" s="18"/>
      <c r="AG297" s="19"/>
      <c r="AH297" s="19"/>
      <c r="AI297" s="17"/>
      <c r="AJ297" s="20"/>
      <c r="AK297" s="19"/>
    </row>
    <row r="298" spans="29:37">
      <c r="AC298" s="16"/>
      <c r="AD298" s="17"/>
      <c r="AE298" s="16"/>
      <c r="AF298" s="18"/>
      <c r="AG298" s="19"/>
      <c r="AH298" s="19"/>
      <c r="AI298" s="17"/>
      <c r="AJ298" s="20"/>
      <c r="AK298" s="19"/>
    </row>
    <row r="299" spans="29:37">
      <c r="AC299" s="16"/>
      <c r="AD299" s="17"/>
      <c r="AE299" s="16"/>
      <c r="AF299" s="18"/>
      <c r="AG299" s="19"/>
      <c r="AH299" s="19"/>
      <c r="AI299" s="17"/>
      <c r="AJ299" s="20"/>
      <c r="AK299" s="19"/>
    </row>
    <row r="300" spans="29:37">
      <c r="AC300" s="16"/>
      <c r="AD300" s="17"/>
      <c r="AE300" s="16"/>
      <c r="AF300" s="18"/>
      <c r="AG300" s="19"/>
      <c r="AH300" s="19"/>
      <c r="AI300" s="17"/>
      <c r="AJ300" s="20"/>
      <c r="AK300" s="19"/>
    </row>
    <row r="301" spans="29:37">
      <c r="AC301" s="16"/>
      <c r="AD301" s="17"/>
      <c r="AE301" s="16"/>
      <c r="AF301" s="18"/>
      <c r="AG301" s="19"/>
      <c r="AH301" s="19"/>
      <c r="AI301" s="17"/>
      <c r="AJ301" s="20"/>
      <c r="AK301" s="19"/>
    </row>
    <row r="302" spans="29:37">
      <c r="AC302" s="16"/>
      <c r="AD302" s="17"/>
      <c r="AE302" s="16"/>
      <c r="AF302" s="18"/>
      <c r="AG302" s="19"/>
      <c r="AH302" s="19"/>
      <c r="AI302" s="17"/>
      <c r="AJ302" s="20"/>
      <c r="AK302" s="19"/>
    </row>
    <row r="303" spans="29:37">
      <c r="AC303" s="16"/>
      <c r="AD303" s="17"/>
      <c r="AE303" s="16"/>
      <c r="AF303" s="18"/>
      <c r="AG303" s="19"/>
      <c r="AH303" s="19"/>
      <c r="AI303" s="17"/>
      <c r="AJ303" s="20"/>
      <c r="AK303" s="19"/>
    </row>
    <row r="304" spans="29:37">
      <c r="AC304" s="16"/>
      <c r="AD304" s="17"/>
      <c r="AE304" s="16"/>
      <c r="AF304" s="18"/>
      <c r="AG304" s="19"/>
      <c r="AH304" s="19"/>
      <c r="AI304" s="17"/>
      <c r="AJ304" s="20"/>
      <c r="AK304" s="19"/>
    </row>
    <row r="305" spans="29:37">
      <c r="AC305" s="16"/>
      <c r="AD305" s="17"/>
      <c r="AE305" s="16"/>
      <c r="AF305" s="18"/>
      <c r="AG305" s="19"/>
      <c r="AH305" s="19"/>
      <c r="AI305" s="17"/>
      <c r="AJ305" s="20"/>
      <c r="AK305" s="19"/>
    </row>
    <row r="306" spans="29:37">
      <c r="AC306" s="16"/>
      <c r="AD306" s="17"/>
      <c r="AE306" s="16"/>
      <c r="AF306" s="18"/>
      <c r="AG306" s="19"/>
      <c r="AH306" s="19"/>
      <c r="AI306" s="17"/>
      <c r="AJ306" s="20"/>
      <c r="AK306" s="19"/>
    </row>
    <row r="307" spans="29:37">
      <c r="AC307" s="16"/>
      <c r="AD307" s="17"/>
      <c r="AE307" s="16"/>
      <c r="AF307" s="18"/>
      <c r="AG307" s="19"/>
      <c r="AH307" s="19"/>
      <c r="AI307" s="17"/>
      <c r="AJ307" s="20"/>
      <c r="AK307" s="19"/>
    </row>
    <row r="308" spans="29:37">
      <c r="AC308" s="16"/>
      <c r="AD308" s="17"/>
      <c r="AE308" s="16"/>
      <c r="AF308" s="18"/>
      <c r="AG308" s="19"/>
      <c r="AH308" s="19"/>
      <c r="AI308" s="17"/>
      <c r="AJ308" s="20"/>
      <c r="AK308" s="19"/>
    </row>
    <row r="309" spans="29:37">
      <c r="AC309" s="16"/>
      <c r="AD309" s="17"/>
      <c r="AE309" s="16"/>
      <c r="AF309" s="18"/>
      <c r="AG309" s="19"/>
      <c r="AH309" s="19"/>
      <c r="AI309" s="17"/>
      <c r="AJ309" s="20"/>
      <c r="AK309" s="19"/>
    </row>
    <row r="310" spans="29:37">
      <c r="AC310" s="16"/>
      <c r="AD310" s="17"/>
      <c r="AE310" s="16"/>
      <c r="AF310" s="18"/>
      <c r="AG310" s="19"/>
      <c r="AH310" s="19"/>
      <c r="AI310" s="17"/>
      <c r="AJ310" s="20"/>
      <c r="AK310" s="19"/>
    </row>
    <row r="311" spans="29:37">
      <c r="AC311" s="16"/>
      <c r="AD311" s="17"/>
      <c r="AE311" s="16"/>
      <c r="AF311" s="18"/>
      <c r="AG311" s="19"/>
      <c r="AH311" s="19"/>
      <c r="AI311" s="17"/>
      <c r="AJ311" s="20"/>
      <c r="AK311" s="19"/>
    </row>
    <row r="312" spans="29:37">
      <c r="AC312" s="16"/>
      <c r="AD312" s="17"/>
      <c r="AE312" s="16"/>
      <c r="AF312" s="18"/>
      <c r="AG312" s="19"/>
      <c r="AH312" s="19"/>
      <c r="AI312" s="17"/>
      <c r="AJ312" s="20"/>
      <c r="AK312" s="19"/>
    </row>
    <row r="313" spans="29:37">
      <c r="AC313" s="16"/>
      <c r="AD313" s="17"/>
      <c r="AE313" s="16"/>
      <c r="AF313" s="18"/>
      <c r="AG313" s="19"/>
      <c r="AH313" s="19"/>
      <c r="AI313" s="17"/>
      <c r="AJ313" s="20"/>
      <c r="AK313" s="19"/>
    </row>
    <row r="314" spans="29:37">
      <c r="AC314" s="16"/>
      <c r="AD314" s="17"/>
      <c r="AE314" s="16"/>
      <c r="AF314" s="18"/>
      <c r="AG314" s="19"/>
      <c r="AH314" s="19"/>
      <c r="AI314" s="17"/>
      <c r="AJ314" s="20"/>
      <c r="AK314" s="19"/>
    </row>
    <row r="315" spans="29:37">
      <c r="AC315" s="16"/>
      <c r="AD315" s="17"/>
      <c r="AE315" s="16"/>
      <c r="AF315" s="18"/>
      <c r="AG315" s="19"/>
      <c r="AH315" s="19"/>
      <c r="AI315" s="17"/>
      <c r="AJ315" s="20"/>
      <c r="AK315" s="19"/>
    </row>
    <row r="316" spans="29:37">
      <c r="AC316" s="16"/>
      <c r="AD316" s="17"/>
      <c r="AE316" s="16"/>
      <c r="AF316" s="18"/>
      <c r="AG316" s="19"/>
      <c r="AH316" s="19"/>
      <c r="AI316" s="17"/>
      <c r="AJ316" s="20"/>
      <c r="AK316" s="19"/>
    </row>
    <row r="317" spans="29:37">
      <c r="AC317" s="16"/>
      <c r="AD317" s="17"/>
      <c r="AE317" s="16"/>
      <c r="AF317" s="18"/>
      <c r="AG317" s="19"/>
      <c r="AH317" s="19"/>
      <c r="AI317" s="17"/>
      <c r="AJ317" s="20"/>
      <c r="AK317" s="19"/>
    </row>
    <row r="318" spans="29:37">
      <c r="AC318" s="16"/>
      <c r="AD318" s="17"/>
      <c r="AE318" s="16"/>
      <c r="AF318" s="18"/>
      <c r="AG318" s="19"/>
      <c r="AH318" s="19"/>
      <c r="AI318" s="17"/>
      <c r="AJ318" s="20"/>
      <c r="AK318" s="19"/>
    </row>
    <row r="319" spans="29:37">
      <c r="AC319" s="16"/>
      <c r="AD319" s="17"/>
      <c r="AE319" s="16"/>
      <c r="AF319" s="18"/>
      <c r="AG319" s="19"/>
      <c r="AH319" s="19"/>
      <c r="AI319" s="17"/>
      <c r="AJ319" s="20"/>
      <c r="AK319" s="19"/>
    </row>
    <row r="320" spans="29:37">
      <c r="AC320" s="16"/>
      <c r="AD320" s="17"/>
      <c r="AE320" s="16"/>
      <c r="AF320" s="18"/>
      <c r="AG320" s="19"/>
      <c r="AH320" s="19"/>
      <c r="AI320" s="17"/>
      <c r="AJ320" s="20"/>
      <c r="AK320" s="19"/>
    </row>
    <row r="321" spans="29:37">
      <c r="AC321" s="16"/>
      <c r="AD321" s="17"/>
      <c r="AE321" s="16"/>
      <c r="AF321" s="18"/>
      <c r="AG321" s="19"/>
      <c r="AH321" s="19"/>
      <c r="AI321" s="17"/>
      <c r="AJ321" s="20"/>
      <c r="AK321" s="19"/>
    </row>
    <row r="322" spans="29:37">
      <c r="AC322" s="16"/>
      <c r="AD322" s="17"/>
      <c r="AE322" s="16"/>
      <c r="AF322" s="18"/>
      <c r="AG322" s="19"/>
      <c r="AH322" s="19"/>
      <c r="AI322" s="17"/>
      <c r="AJ322" s="20"/>
      <c r="AK322" s="19"/>
    </row>
    <row r="323" spans="29:37">
      <c r="AC323" s="16"/>
      <c r="AD323" s="17"/>
      <c r="AE323" s="16"/>
      <c r="AF323" s="18"/>
      <c r="AG323" s="19"/>
      <c r="AH323" s="19"/>
      <c r="AI323" s="17"/>
      <c r="AJ323" s="20"/>
      <c r="AK323" s="19"/>
    </row>
    <row r="324" spans="29:37">
      <c r="AC324" s="16"/>
      <c r="AD324" s="17"/>
      <c r="AE324" s="16"/>
      <c r="AF324" s="18"/>
      <c r="AG324" s="19"/>
      <c r="AH324" s="19"/>
      <c r="AI324" s="17"/>
      <c r="AJ324" s="20"/>
      <c r="AK324" s="19"/>
    </row>
    <row r="325" spans="29:37">
      <c r="AC325" s="16"/>
      <c r="AD325" s="17"/>
      <c r="AE325" s="16"/>
      <c r="AF325" s="18"/>
      <c r="AG325" s="19"/>
      <c r="AH325" s="19"/>
      <c r="AI325" s="17"/>
      <c r="AJ325" s="20"/>
      <c r="AK325" s="19"/>
    </row>
    <row r="326" spans="29:37">
      <c r="AC326" s="16"/>
      <c r="AD326" s="17"/>
      <c r="AE326" s="16"/>
      <c r="AF326" s="18"/>
      <c r="AG326" s="19"/>
      <c r="AH326" s="19"/>
      <c r="AI326" s="17"/>
      <c r="AJ326" s="20"/>
      <c r="AK326" s="19"/>
    </row>
    <row r="327" spans="29:37">
      <c r="AC327" s="16"/>
      <c r="AD327" s="17"/>
      <c r="AE327" s="16"/>
      <c r="AF327" s="18"/>
      <c r="AG327" s="19"/>
      <c r="AH327" s="19"/>
      <c r="AI327" s="17"/>
      <c r="AJ327" s="20"/>
      <c r="AK327" s="19"/>
    </row>
    <row r="328" spans="29:37">
      <c r="AC328" s="16"/>
      <c r="AD328" s="17"/>
      <c r="AE328" s="16"/>
      <c r="AF328" s="18"/>
      <c r="AG328" s="19"/>
      <c r="AH328" s="19"/>
      <c r="AI328" s="17"/>
      <c r="AJ328" s="20"/>
      <c r="AK328" s="19"/>
    </row>
    <row r="329" spans="29:37">
      <c r="AC329" s="16"/>
      <c r="AD329" s="17"/>
      <c r="AE329" s="16"/>
      <c r="AF329" s="18"/>
      <c r="AG329" s="19"/>
      <c r="AH329" s="19"/>
      <c r="AI329" s="17"/>
      <c r="AJ329" s="20"/>
      <c r="AK329" s="19"/>
    </row>
    <row r="330" spans="29:37">
      <c r="AC330" s="16"/>
      <c r="AD330" s="17"/>
      <c r="AE330" s="16"/>
      <c r="AF330" s="18"/>
      <c r="AG330" s="19"/>
      <c r="AH330" s="19"/>
      <c r="AI330" s="17"/>
      <c r="AJ330" s="20"/>
      <c r="AK330" s="19"/>
    </row>
    <row r="331" spans="29:37">
      <c r="AC331" s="16"/>
      <c r="AD331" s="17"/>
      <c r="AE331" s="16"/>
      <c r="AF331" s="18"/>
      <c r="AG331" s="19"/>
      <c r="AH331" s="19"/>
      <c r="AI331" s="17"/>
      <c r="AJ331" s="20"/>
      <c r="AK331" s="19"/>
    </row>
    <row r="332" spans="29:37">
      <c r="AC332" s="16"/>
      <c r="AD332" s="17"/>
      <c r="AE332" s="16"/>
      <c r="AF332" s="18"/>
      <c r="AG332" s="19"/>
      <c r="AH332" s="19"/>
      <c r="AI332" s="17"/>
      <c r="AJ332" s="20"/>
      <c r="AK332" s="19"/>
    </row>
    <row r="333" spans="29:37">
      <c r="AC333" s="16"/>
      <c r="AD333" s="17"/>
      <c r="AE333" s="16"/>
      <c r="AF333" s="18"/>
      <c r="AG333" s="19"/>
      <c r="AH333" s="19"/>
      <c r="AI333" s="17"/>
      <c r="AJ333" s="20"/>
      <c r="AK333" s="19"/>
    </row>
    <row r="334" spans="29:37">
      <c r="AC334" s="16"/>
      <c r="AD334" s="17"/>
      <c r="AE334" s="16"/>
      <c r="AF334" s="18"/>
      <c r="AG334" s="19"/>
      <c r="AH334" s="19"/>
      <c r="AI334" s="17"/>
      <c r="AJ334" s="20"/>
      <c r="AK334" s="19"/>
    </row>
    <row r="335" spans="29:37">
      <c r="AC335" s="16"/>
      <c r="AD335" s="17"/>
      <c r="AE335" s="16"/>
      <c r="AF335" s="18"/>
      <c r="AG335" s="19"/>
      <c r="AH335" s="19"/>
      <c r="AI335" s="17"/>
      <c r="AJ335" s="20"/>
      <c r="AK335" s="19"/>
    </row>
    <row r="336" spans="29:37">
      <c r="AC336" s="16"/>
      <c r="AD336" s="17"/>
      <c r="AE336" s="16"/>
      <c r="AF336" s="18"/>
      <c r="AG336" s="19"/>
      <c r="AH336" s="19"/>
      <c r="AI336" s="17"/>
      <c r="AJ336" s="20"/>
      <c r="AK336" s="19"/>
    </row>
    <row r="337" spans="29:37">
      <c r="AC337" s="16"/>
      <c r="AD337" s="17"/>
      <c r="AE337" s="16"/>
      <c r="AF337" s="18"/>
      <c r="AG337" s="19"/>
      <c r="AH337" s="19"/>
      <c r="AI337" s="17"/>
      <c r="AJ337" s="20"/>
      <c r="AK337" s="19"/>
    </row>
    <row r="338" spans="29:37">
      <c r="AC338" s="16"/>
      <c r="AD338" s="17"/>
      <c r="AE338" s="16"/>
      <c r="AF338" s="18"/>
      <c r="AG338" s="19"/>
      <c r="AH338" s="19"/>
      <c r="AI338" s="17"/>
      <c r="AJ338" s="20"/>
      <c r="AK338" s="19"/>
    </row>
    <row r="339" spans="29:37">
      <c r="AC339" s="16"/>
      <c r="AD339" s="17"/>
      <c r="AE339" s="16"/>
      <c r="AF339" s="18"/>
      <c r="AG339" s="19"/>
      <c r="AH339" s="19"/>
      <c r="AI339" s="17"/>
      <c r="AJ339" s="20"/>
      <c r="AK339" s="19"/>
    </row>
    <row r="340" spans="29:37">
      <c r="AC340" s="16"/>
      <c r="AD340" s="17"/>
      <c r="AE340" s="16"/>
      <c r="AF340" s="18"/>
      <c r="AG340" s="19"/>
      <c r="AH340" s="19"/>
      <c r="AI340" s="17"/>
      <c r="AJ340" s="20"/>
      <c r="AK340" s="19"/>
    </row>
    <row r="341" spans="29:37">
      <c r="AC341" s="16"/>
      <c r="AD341" s="17"/>
      <c r="AE341" s="16"/>
      <c r="AF341" s="18"/>
      <c r="AG341" s="19"/>
      <c r="AH341" s="19"/>
      <c r="AI341" s="17"/>
      <c r="AJ341" s="20"/>
      <c r="AK341" s="19"/>
    </row>
    <row r="342" spans="29:37">
      <c r="AC342" s="16"/>
      <c r="AD342" s="17"/>
      <c r="AE342" s="16"/>
      <c r="AF342" s="18"/>
      <c r="AG342" s="19"/>
      <c r="AH342" s="19"/>
      <c r="AI342" s="17"/>
      <c r="AJ342" s="20"/>
      <c r="AK342" s="19"/>
    </row>
    <row r="343" spans="29:37">
      <c r="AC343" s="16"/>
      <c r="AD343" s="17"/>
      <c r="AE343" s="16"/>
      <c r="AF343" s="18"/>
      <c r="AG343" s="19"/>
      <c r="AH343" s="19"/>
      <c r="AI343" s="17"/>
      <c r="AJ343" s="20"/>
      <c r="AK343" s="19"/>
    </row>
    <row r="344" spans="29:37">
      <c r="AC344" s="16"/>
      <c r="AD344" s="17"/>
      <c r="AE344" s="16"/>
      <c r="AF344" s="18"/>
      <c r="AG344" s="19"/>
      <c r="AH344" s="19"/>
      <c r="AI344" s="17"/>
      <c r="AJ344" s="20"/>
      <c r="AK344" s="19"/>
    </row>
    <row r="345" spans="29:37">
      <c r="AC345" s="16"/>
      <c r="AD345" s="17"/>
      <c r="AE345" s="16"/>
      <c r="AF345" s="18"/>
      <c r="AG345" s="19"/>
      <c r="AH345" s="19"/>
      <c r="AI345" s="17"/>
      <c r="AJ345" s="20"/>
      <c r="AK345" s="19"/>
    </row>
    <row r="346" spans="29:37">
      <c r="AC346" s="16"/>
      <c r="AD346" s="17"/>
      <c r="AE346" s="16"/>
      <c r="AF346" s="18"/>
      <c r="AG346" s="19"/>
      <c r="AH346" s="19"/>
      <c r="AI346" s="17"/>
      <c r="AJ346" s="20"/>
      <c r="AK346" s="19"/>
    </row>
    <row r="347" spans="29:37">
      <c r="AC347" s="16"/>
      <c r="AD347" s="17"/>
      <c r="AE347" s="16"/>
      <c r="AF347" s="18"/>
      <c r="AG347" s="19"/>
      <c r="AH347" s="19"/>
      <c r="AI347" s="17"/>
      <c r="AJ347" s="20"/>
      <c r="AK347" s="19"/>
    </row>
    <row r="348" spans="29:37">
      <c r="AC348" s="16"/>
      <c r="AD348" s="17"/>
      <c r="AE348" s="16"/>
      <c r="AF348" s="18"/>
      <c r="AG348" s="19"/>
      <c r="AH348" s="19"/>
      <c r="AI348" s="17"/>
      <c r="AJ348" s="20"/>
      <c r="AK348" s="19"/>
    </row>
    <row r="349" spans="29:37">
      <c r="AC349" s="16"/>
      <c r="AD349" s="17"/>
      <c r="AE349" s="16"/>
      <c r="AF349" s="18"/>
      <c r="AG349" s="19"/>
      <c r="AH349" s="19"/>
      <c r="AI349" s="17"/>
      <c r="AJ349" s="20"/>
      <c r="AK349" s="19"/>
    </row>
    <row r="350" spans="29:37">
      <c r="AC350" s="16"/>
      <c r="AD350" s="17"/>
      <c r="AE350" s="16"/>
      <c r="AF350" s="18"/>
      <c r="AG350" s="19"/>
      <c r="AH350" s="19"/>
      <c r="AI350" s="17"/>
      <c r="AJ350" s="20"/>
      <c r="AK350" s="19"/>
    </row>
    <row r="351" spans="29:37">
      <c r="AC351" s="16"/>
      <c r="AD351" s="17"/>
      <c r="AE351" s="16"/>
      <c r="AF351" s="18"/>
      <c r="AG351" s="19"/>
      <c r="AH351" s="19"/>
      <c r="AI351" s="17"/>
      <c r="AJ351" s="20"/>
      <c r="AK351" s="19"/>
    </row>
    <row r="352" spans="29:37">
      <c r="AC352" s="16"/>
      <c r="AD352" s="17"/>
      <c r="AE352" s="16"/>
      <c r="AF352" s="18"/>
      <c r="AG352" s="19"/>
      <c r="AH352" s="19"/>
      <c r="AI352" s="17"/>
      <c r="AJ352" s="20"/>
      <c r="AK352" s="19"/>
    </row>
    <row r="353" spans="29:37">
      <c r="AC353" s="16"/>
      <c r="AD353" s="17"/>
      <c r="AE353" s="16"/>
      <c r="AF353" s="18"/>
      <c r="AG353" s="19"/>
      <c r="AH353" s="19"/>
      <c r="AI353" s="17"/>
      <c r="AJ353" s="20"/>
      <c r="AK353" s="19"/>
    </row>
    <row r="354" spans="29:37">
      <c r="AC354" s="16"/>
      <c r="AD354" s="17"/>
      <c r="AE354" s="16"/>
      <c r="AF354" s="18"/>
      <c r="AG354" s="19"/>
      <c r="AH354" s="19"/>
      <c r="AI354" s="17"/>
      <c r="AJ354" s="20"/>
      <c r="AK354" s="19"/>
    </row>
    <row r="355" spans="29:37">
      <c r="AC355" s="16"/>
      <c r="AD355" s="17"/>
      <c r="AE355" s="16"/>
      <c r="AF355" s="18"/>
      <c r="AG355" s="19"/>
      <c r="AH355" s="19"/>
      <c r="AI355" s="17"/>
      <c r="AJ355" s="20"/>
      <c r="AK355" s="19"/>
    </row>
    <row r="356" spans="29:37">
      <c r="AC356" s="16"/>
      <c r="AD356" s="17"/>
      <c r="AE356" s="16"/>
      <c r="AF356" s="18"/>
      <c r="AG356" s="19"/>
      <c r="AH356" s="19"/>
      <c r="AI356" s="17"/>
      <c r="AJ356" s="20"/>
      <c r="AK356" s="19"/>
    </row>
    <row r="357" spans="29:37">
      <c r="AC357" s="16"/>
      <c r="AD357" s="17"/>
      <c r="AE357" s="16"/>
      <c r="AF357" s="18"/>
      <c r="AG357" s="19"/>
      <c r="AH357" s="19"/>
      <c r="AI357" s="17"/>
      <c r="AJ357" s="20"/>
      <c r="AK357" s="19"/>
    </row>
    <row r="358" spans="29:37">
      <c r="AC358" s="16"/>
      <c r="AD358" s="17"/>
      <c r="AE358" s="16"/>
      <c r="AF358" s="18"/>
      <c r="AG358" s="19"/>
      <c r="AH358" s="19"/>
      <c r="AI358" s="17"/>
      <c r="AJ358" s="20"/>
      <c r="AK358" s="19"/>
    </row>
    <row r="359" spans="29:37">
      <c r="AC359" s="16"/>
      <c r="AD359" s="17"/>
      <c r="AE359" s="16"/>
      <c r="AF359" s="18"/>
      <c r="AG359" s="19"/>
      <c r="AH359" s="19"/>
      <c r="AI359" s="17"/>
      <c r="AJ359" s="20"/>
      <c r="AK359" s="19"/>
    </row>
    <row r="360" spans="29:37">
      <c r="AC360" s="16"/>
      <c r="AD360" s="17"/>
      <c r="AE360" s="16"/>
      <c r="AF360" s="18"/>
      <c r="AG360" s="19"/>
      <c r="AH360" s="19"/>
      <c r="AI360" s="17"/>
      <c r="AJ360" s="20"/>
      <c r="AK360" s="19"/>
    </row>
    <row r="361" spans="29:37">
      <c r="AC361" s="16"/>
      <c r="AD361" s="17"/>
      <c r="AE361" s="16"/>
      <c r="AF361" s="18"/>
      <c r="AG361" s="19"/>
      <c r="AH361" s="19"/>
      <c r="AI361" s="17"/>
      <c r="AJ361" s="20"/>
      <c r="AK361" s="19"/>
    </row>
    <row r="362" spans="29:37">
      <c r="AC362" s="16"/>
      <c r="AD362" s="17"/>
      <c r="AE362" s="16"/>
      <c r="AF362" s="18"/>
      <c r="AG362" s="19"/>
      <c r="AH362" s="19"/>
      <c r="AI362" s="17"/>
      <c r="AJ362" s="20"/>
      <c r="AK362" s="19"/>
    </row>
    <row r="363" spans="29:37">
      <c r="AC363" s="16"/>
      <c r="AD363" s="17"/>
      <c r="AE363" s="16"/>
      <c r="AF363" s="18"/>
      <c r="AG363" s="19"/>
      <c r="AH363" s="19"/>
      <c r="AI363" s="17"/>
      <c r="AJ363" s="20"/>
      <c r="AK363" s="19"/>
    </row>
    <row r="364" spans="29:37">
      <c r="AC364" s="16"/>
      <c r="AD364" s="17"/>
      <c r="AE364" s="16"/>
      <c r="AF364" s="18"/>
      <c r="AG364" s="19"/>
      <c r="AH364" s="19"/>
      <c r="AI364" s="17"/>
      <c r="AJ364" s="20"/>
      <c r="AK364" s="19"/>
    </row>
    <row r="365" spans="29:37">
      <c r="AC365" s="16"/>
      <c r="AD365" s="17"/>
      <c r="AE365" s="16"/>
      <c r="AF365" s="18"/>
      <c r="AG365" s="19"/>
      <c r="AH365" s="19"/>
      <c r="AI365" s="17"/>
      <c r="AJ365" s="20"/>
      <c r="AK365" s="19"/>
    </row>
    <row r="366" spans="29:37">
      <c r="AC366" s="16"/>
      <c r="AD366" s="17"/>
      <c r="AE366" s="16"/>
      <c r="AF366" s="18"/>
      <c r="AG366" s="19"/>
      <c r="AH366" s="19"/>
      <c r="AI366" s="17"/>
      <c r="AJ366" s="20"/>
      <c r="AK366" s="19"/>
    </row>
    <row r="367" spans="29:37">
      <c r="AC367" s="16"/>
      <c r="AD367" s="17"/>
      <c r="AE367" s="16"/>
      <c r="AF367" s="18"/>
      <c r="AG367" s="19"/>
      <c r="AH367" s="19"/>
      <c r="AI367" s="17"/>
      <c r="AJ367" s="20"/>
      <c r="AK367" s="19"/>
    </row>
    <row r="368" spans="29:37">
      <c r="AC368" s="16"/>
      <c r="AD368" s="17"/>
      <c r="AE368" s="16"/>
      <c r="AF368" s="18"/>
      <c r="AG368" s="19"/>
      <c r="AH368" s="19"/>
      <c r="AI368" s="17"/>
      <c r="AJ368" s="20"/>
      <c r="AK368" s="19"/>
    </row>
    <row r="369" spans="29:37">
      <c r="AC369" s="16"/>
      <c r="AD369" s="17"/>
      <c r="AE369" s="16"/>
      <c r="AF369" s="18"/>
      <c r="AG369" s="19"/>
      <c r="AH369" s="19"/>
      <c r="AI369" s="17"/>
      <c r="AJ369" s="20"/>
      <c r="AK369" s="19"/>
    </row>
    <row r="370" spans="29:37">
      <c r="AC370" s="16"/>
      <c r="AD370" s="17"/>
      <c r="AE370" s="16"/>
      <c r="AF370" s="18"/>
      <c r="AG370" s="19"/>
      <c r="AH370" s="19"/>
      <c r="AI370" s="17"/>
      <c r="AJ370" s="20"/>
      <c r="AK370" s="19"/>
    </row>
    <row r="371" spans="29:37">
      <c r="AC371" s="16"/>
      <c r="AD371" s="17"/>
      <c r="AE371" s="16"/>
      <c r="AF371" s="18"/>
      <c r="AG371" s="19"/>
      <c r="AH371" s="19"/>
      <c r="AI371" s="17"/>
      <c r="AJ371" s="20"/>
      <c r="AK371" s="19"/>
    </row>
    <row r="372" spans="29:37">
      <c r="AC372" s="16"/>
      <c r="AD372" s="17"/>
      <c r="AE372" s="16"/>
      <c r="AF372" s="18"/>
      <c r="AG372" s="19"/>
      <c r="AH372" s="19"/>
      <c r="AI372" s="17"/>
      <c r="AJ372" s="20"/>
      <c r="AK372" s="19"/>
    </row>
    <row r="373" spans="29:37">
      <c r="AC373" s="16"/>
      <c r="AD373" s="17"/>
      <c r="AE373" s="16"/>
      <c r="AF373" s="18"/>
      <c r="AG373" s="19"/>
      <c r="AH373" s="19"/>
      <c r="AI373" s="17"/>
      <c r="AJ373" s="20"/>
      <c r="AK373" s="19"/>
    </row>
    <row r="374" spans="29:37">
      <c r="AC374" s="16"/>
      <c r="AD374" s="17"/>
      <c r="AE374" s="16"/>
      <c r="AF374" s="18"/>
      <c r="AG374" s="19"/>
      <c r="AH374" s="19"/>
      <c r="AI374" s="17"/>
      <c r="AJ374" s="20"/>
      <c r="AK374" s="19"/>
    </row>
    <row r="375" spans="29:37">
      <c r="AC375" s="16"/>
      <c r="AD375" s="17"/>
      <c r="AE375" s="16"/>
      <c r="AF375" s="18"/>
      <c r="AG375" s="19"/>
      <c r="AH375" s="19"/>
      <c r="AI375" s="17"/>
      <c r="AJ375" s="20"/>
      <c r="AK375" s="19"/>
    </row>
    <row r="376" spans="29:37">
      <c r="AC376" s="16"/>
      <c r="AD376" s="17"/>
      <c r="AE376" s="16"/>
      <c r="AF376" s="18"/>
      <c r="AG376" s="19"/>
      <c r="AH376" s="19"/>
      <c r="AI376" s="17"/>
      <c r="AJ376" s="20"/>
      <c r="AK376" s="19"/>
    </row>
    <row r="377" spans="29:37">
      <c r="AC377" s="16"/>
      <c r="AD377" s="17"/>
      <c r="AE377" s="16"/>
      <c r="AF377" s="18"/>
      <c r="AG377" s="19"/>
      <c r="AH377" s="19"/>
      <c r="AI377" s="17"/>
      <c r="AJ377" s="20"/>
      <c r="AK377" s="19"/>
    </row>
    <row r="378" spans="29:37">
      <c r="AC378" s="16"/>
      <c r="AD378" s="17"/>
      <c r="AE378" s="16"/>
      <c r="AF378" s="18"/>
      <c r="AG378" s="19"/>
      <c r="AH378" s="19"/>
      <c r="AI378" s="17"/>
      <c r="AJ378" s="20"/>
      <c r="AK378" s="19"/>
    </row>
    <row r="379" spans="29:37">
      <c r="AC379" s="16"/>
      <c r="AD379" s="17"/>
      <c r="AE379" s="16"/>
      <c r="AF379" s="18"/>
      <c r="AG379" s="19"/>
      <c r="AH379" s="19"/>
      <c r="AI379" s="17"/>
      <c r="AJ379" s="20"/>
      <c r="AK379" s="19"/>
    </row>
    <row r="380" spans="29:37">
      <c r="AC380" s="16"/>
      <c r="AD380" s="17"/>
      <c r="AE380" s="16"/>
      <c r="AF380" s="18"/>
      <c r="AG380" s="19"/>
      <c r="AH380" s="19"/>
      <c r="AI380" s="17"/>
      <c r="AJ380" s="20"/>
      <c r="AK380" s="19"/>
    </row>
    <row r="381" spans="29:37">
      <c r="AC381" s="16"/>
      <c r="AD381" s="17"/>
      <c r="AE381" s="16"/>
      <c r="AF381" s="18"/>
      <c r="AG381" s="19"/>
      <c r="AH381" s="19"/>
      <c r="AI381" s="17"/>
      <c r="AJ381" s="20"/>
      <c r="AK381" s="19"/>
    </row>
    <row r="382" spans="29:37">
      <c r="AC382" s="16"/>
      <c r="AD382" s="17"/>
      <c r="AE382" s="16"/>
      <c r="AF382" s="18"/>
      <c r="AG382" s="19"/>
      <c r="AH382" s="19"/>
      <c r="AI382" s="17"/>
      <c r="AJ382" s="20"/>
      <c r="AK382" s="19"/>
    </row>
    <row r="383" spans="29:37">
      <c r="AC383" s="16"/>
      <c r="AD383" s="17"/>
      <c r="AE383" s="16"/>
      <c r="AF383" s="18"/>
      <c r="AG383" s="19"/>
      <c r="AH383" s="19"/>
      <c r="AI383" s="17"/>
      <c r="AJ383" s="20"/>
      <c r="AK383" s="19"/>
    </row>
    <row r="384" spans="29:37">
      <c r="AC384" s="16"/>
      <c r="AD384" s="17"/>
      <c r="AE384" s="16"/>
      <c r="AF384" s="18"/>
      <c r="AG384" s="19"/>
      <c r="AH384" s="19"/>
      <c r="AI384" s="17"/>
      <c r="AJ384" s="20"/>
      <c r="AK384" s="19"/>
    </row>
    <row r="385" spans="29:37">
      <c r="AC385" s="16"/>
      <c r="AD385" s="17"/>
      <c r="AE385" s="16"/>
      <c r="AF385" s="18"/>
      <c r="AG385" s="19"/>
      <c r="AH385" s="19"/>
      <c r="AI385" s="17"/>
      <c r="AJ385" s="20"/>
      <c r="AK385" s="19"/>
    </row>
    <row r="386" spans="29:37">
      <c r="AC386" s="16"/>
      <c r="AD386" s="17"/>
      <c r="AE386" s="16"/>
      <c r="AF386" s="18"/>
      <c r="AG386" s="19"/>
      <c r="AH386" s="19"/>
      <c r="AI386" s="17"/>
      <c r="AJ386" s="20"/>
      <c r="AK386" s="19"/>
    </row>
    <row r="387" spans="29:37">
      <c r="AC387" s="16"/>
      <c r="AD387" s="17"/>
      <c r="AE387" s="16"/>
      <c r="AF387" s="18"/>
      <c r="AG387" s="19"/>
      <c r="AH387" s="19"/>
      <c r="AI387" s="17"/>
      <c r="AJ387" s="20"/>
      <c r="AK387" s="19"/>
    </row>
    <row r="388" spans="29:37">
      <c r="AC388" s="16"/>
      <c r="AD388" s="17"/>
      <c r="AE388" s="16"/>
      <c r="AF388" s="18"/>
      <c r="AG388" s="19"/>
      <c r="AH388" s="19"/>
      <c r="AI388" s="17"/>
      <c r="AJ388" s="20"/>
      <c r="AK388" s="19"/>
    </row>
    <row r="389" spans="29:37">
      <c r="AC389" s="16"/>
      <c r="AD389" s="17"/>
      <c r="AE389" s="16"/>
      <c r="AF389" s="18"/>
      <c r="AG389" s="19"/>
      <c r="AH389" s="19"/>
      <c r="AI389" s="17"/>
      <c r="AJ389" s="20"/>
      <c r="AK389" s="19"/>
    </row>
    <row r="390" spans="29:37">
      <c r="AC390" s="16"/>
      <c r="AD390" s="17"/>
      <c r="AE390" s="16"/>
      <c r="AF390" s="18"/>
      <c r="AG390" s="19"/>
      <c r="AH390" s="19"/>
      <c r="AI390" s="17"/>
      <c r="AJ390" s="20"/>
      <c r="AK390" s="19"/>
    </row>
    <row r="391" spans="29:37">
      <c r="AC391" s="16"/>
      <c r="AD391" s="17"/>
      <c r="AE391" s="16"/>
      <c r="AF391" s="18"/>
      <c r="AG391" s="19"/>
      <c r="AH391" s="19"/>
      <c r="AI391" s="17"/>
      <c r="AJ391" s="20"/>
      <c r="AK391" s="19"/>
    </row>
  </sheetData>
  <mergeCells count="52">
    <mergeCell ref="E2:E4"/>
    <mergeCell ref="Q3:Q4"/>
    <mergeCell ref="P3:P4"/>
    <mergeCell ref="X3:X4"/>
    <mergeCell ref="Y3:Y4"/>
    <mergeCell ref="S3:S4"/>
    <mergeCell ref="T3:T4"/>
    <mergeCell ref="U3:U4"/>
    <mergeCell ref="V3:V4"/>
    <mergeCell ref="AC3:AC4"/>
    <mergeCell ref="AD3:AD4"/>
    <mergeCell ref="AE3:AE4"/>
    <mergeCell ref="H2:H4"/>
    <mergeCell ref="F2:F4"/>
    <mergeCell ref="M3:O3"/>
    <mergeCell ref="AB3:AB4"/>
    <mergeCell ref="AA3:AA4"/>
    <mergeCell ref="Z3:Z4"/>
    <mergeCell ref="W3:W4"/>
    <mergeCell ref="R3:R4"/>
    <mergeCell ref="AQ2:AQ4"/>
    <mergeCell ref="AO2:AO4"/>
    <mergeCell ref="AH3:AH4"/>
    <mergeCell ref="AG3:AG4"/>
    <mergeCell ref="AF3:AF4"/>
    <mergeCell ref="B2:D4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P2:AP4"/>
    <mergeCell ref="AI3:AJ3"/>
    <mergeCell ref="AK3:AK4"/>
    <mergeCell ref="A59:A60"/>
    <mergeCell ref="A46:A48"/>
    <mergeCell ref="A55:A57"/>
    <mergeCell ref="A5:A7"/>
    <mergeCell ref="A11:A19"/>
    <mergeCell ref="A37:A39"/>
    <mergeCell ref="A42:A44"/>
    <mergeCell ref="A23:A25"/>
    <mergeCell ref="A33:A36"/>
    <mergeCell ref="A49:A52"/>
    <mergeCell ref="A8:A1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2021-05-07T03:25:32Z</cp:lastPrinted>
  <dcterms:created xsi:type="dcterms:W3CDTF">2020-04-01T07:15:43Z</dcterms:created>
  <dcterms:modified xsi:type="dcterms:W3CDTF">2022-08-22T09:06:58Z</dcterms:modified>
</cp:coreProperties>
</file>