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พ.ร.บ.ที่ดินเเละสิ่งปลูกสร้าง\รายชื่อผู้ชำระภาษี ปี พ.ศ. 2564\"/>
    </mc:Choice>
  </mc:AlternateContent>
  <bookViews>
    <workbookView xWindow="0" yWindow="240" windowWidth="19440" windowHeight="95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N41" i="1" l="1"/>
  <c r="P41" i="1" s="1"/>
  <c r="Q41" i="1" s="1"/>
  <c r="R41" i="1" l="1"/>
  <c r="S41" i="1" s="1"/>
  <c r="N40" i="1" l="1"/>
  <c r="P40" i="1" s="1"/>
  <c r="Q40" i="1" s="1"/>
  <c r="R40" i="1" l="1"/>
  <c r="S40" i="1" s="1"/>
  <c r="N295" i="1"/>
  <c r="P295" i="1" s="1"/>
  <c r="Q295" i="1" s="1"/>
  <c r="P42" i="1" l="1"/>
  <c r="Q42" i="1"/>
  <c r="R42" i="1" s="1"/>
  <c r="S42" i="1" s="1"/>
  <c r="R295" i="1"/>
  <c r="S295" i="1" s="1"/>
  <c r="N44" i="1"/>
  <c r="P44" i="1" s="1"/>
  <c r="Q44" i="1" s="1"/>
  <c r="P43" i="1"/>
  <c r="Q43" i="1" s="1"/>
  <c r="R43" i="1" s="1"/>
  <c r="R44" i="1" l="1"/>
  <c r="S44" i="1" s="1"/>
  <c r="S43" i="1"/>
  <c r="P45" i="1"/>
  <c r="Q45" i="1" s="1"/>
  <c r="R45" i="1" l="1"/>
  <c r="S45" i="1" s="1"/>
  <c r="N292" i="1" l="1"/>
  <c r="P292" i="1" s="1"/>
  <c r="Q292" i="1" s="1"/>
  <c r="N290" i="1"/>
  <c r="P290" i="1" s="1"/>
  <c r="Q290" i="1" s="1"/>
  <c r="N291" i="1"/>
  <c r="P291" i="1" s="1"/>
  <c r="N293" i="1"/>
  <c r="P293" i="1" s="1"/>
  <c r="Q293" i="1" s="1"/>
  <c r="R292" i="1" l="1"/>
  <c r="S292" i="1" s="1"/>
  <c r="R293" i="1"/>
  <c r="S293" i="1" s="1"/>
  <c r="Q291" i="1"/>
  <c r="P294" i="1"/>
  <c r="Q294" i="1" s="1"/>
  <c r="R290" i="1"/>
  <c r="S290" i="1" s="1"/>
  <c r="R294" i="1" l="1"/>
  <c r="S294" i="1" s="1"/>
  <c r="R291" i="1"/>
  <c r="S291" i="1" s="1"/>
  <c r="N60" i="1" l="1"/>
  <c r="P60" i="1" s="1"/>
  <c r="Q60" i="1" s="1"/>
  <c r="N59" i="1"/>
  <c r="P59" i="1" s="1"/>
  <c r="P61" i="1" l="1"/>
  <c r="Q61" i="1" s="1"/>
  <c r="Q59" i="1"/>
  <c r="R60" i="1"/>
  <c r="S60" i="1" s="1"/>
  <c r="N273" i="1"/>
  <c r="P273" i="1" s="1"/>
  <c r="Q273" i="1" s="1"/>
  <c r="R59" i="1" l="1"/>
  <c r="S59" i="1" s="1"/>
  <c r="R61" i="1"/>
  <c r="S61" i="1" s="1"/>
  <c r="R273" i="1"/>
  <c r="S273" i="1" s="1"/>
  <c r="N136" i="1" l="1"/>
  <c r="P136" i="1" s="1"/>
  <c r="Q136" i="1" s="1"/>
  <c r="R136" i="1" l="1"/>
  <c r="S136" i="1" s="1"/>
  <c r="N174" i="1" l="1"/>
  <c r="P174" i="1" s="1"/>
  <c r="Q174" i="1" s="1"/>
  <c r="N173" i="1"/>
  <c r="P173" i="1" s="1"/>
  <c r="Q173" i="1" s="1"/>
  <c r="N172" i="1"/>
  <c r="P172" i="1" s="1"/>
  <c r="Q172" i="1" s="1"/>
  <c r="R172" i="1" l="1"/>
  <c r="S172" i="1" s="1"/>
  <c r="R173" i="1"/>
  <c r="S173" i="1" s="1"/>
  <c r="R174" i="1"/>
  <c r="S174" i="1" s="1"/>
  <c r="P175" i="1"/>
  <c r="Q175" i="1" s="1"/>
  <c r="R175" i="1" l="1"/>
  <c r="S175" i="1" s="1"/>
  <c r="N167" i="1" l="1"/>
  <c r="P167" i="1" s="1"/>
  <c r="Q167" i="1" s="1"/>
  <c r="N166" i="1"/>
  <c r="P166" i="1" s="1"/>
  <c r="Q166" i="1" s="1"/>
  <c r="P168" i="1" l="1"/>
  <c r="Q168" i="1" s="1"/>
  <c r="R168" i="1" s="1"/>
  <c r="S168" i="1" s="1"/>
  <c r="R167" i="1"/>
  <c r="S167" i="1" s="1"/>
  <c r="R166" i="1"/>
  <c r="S166" i="1" s="1"/>
  <c r="P35" i="1" l="1"/>
  <c r="Q35" i="1" s="1"/>
  <c r="P34" i="1"/>
  <c r="Q34" i="1" s="1"/>
  <c r="R34" i="1" l="1"/>
  <c r="S34" i="1" s="1"/>
  <c r="R35" i="1"/>
  <c r="S35" i="1" s="1"/>
  <c r="P36" i="1"/>
  <c r="Q36" i="1" s="1"/>
  <c r="R36" i="1" l="1"/>
  <c r="S36" i="1" s="1"/>
  <c r="N195" i="1" l="1"/>
  <c r="P195" i="1" s="1"/>
  <c r="Q195" i="1" s="1"/>
  <c r="R195" i="1" l="1"/>
  <c r="S195" i="1" s="1"/>
  <c r="N194" i="1" l="1"/>
  <c r="P194" i="1" s="1"/>
  <c r="N177" i="1"/>
  <c r="P177" i="1" s="1"/>
  <c r="Q177" i="1" s="1"/>
  <c r="N176" i="1"/>
  <c r="P176" i="1" s="1"/>
  <c r="N179" i="1"/>
  <c r="P179" i="1" s="1"/>
  <c r="Q179" i="1" s="1"/>
  <c r="N180" i="1"/>
  <c r="P180" i="1" s="1"/>
  <c r="P196" i="1" l="1"/>
  <c r="Q196" i="1" s="1"/>
  <c r="R196" i="1" s="1"/>
  <c r="S196" i="1" s="1"/>
  <c r="Q194" i="1"/>
  <c r="P178" i="1"/>
  <c r="Q178" i="1" s="1"/>
  <c r="Q176" i="1"/>
  <c r="R177" i="1"/>
  <c r="S177" i="1" s="1"/>
  <c r="Q180" i="1"/>
  <c r="R179" i="1"/>
  <c r="S179" i="1" s="1"/>
  <c r="P181" i="1"/>
  <c r="Q181" i="1" s="1"/>
  <c r="R194" i="1" l="1"/>
  <c r="S194" i="1" s="1"/>
  <c r="R178" i="1"/>
  <c r="S178" i="1" s="1"/>
  <c r="R176" i="1"/>
  <c r="S176" i="1" s="1"/>
  <c r="R181" i="1"/>
  <c r="S181" i="1" s="1"/>
  <c r="R180" i="1"/>
  <c r="S180" i="1" s="1"/>
  <c r="N143" i="1" l="1"/>
  <c r="P143" i="1" s="1"/>
  <c r="N142" i="1"/>
  <c r="P142" i="1" s="1"/>
  <c r="Q143" i="1" l="1"/>
  <c r="Q142" i="1"/>
  <c r="P12" i="1"/>
  <c r="Q12" i="1" s="1"/>
  <c r="P11" i="1"/>
  <c r="Q11" i="1" s="1"/>
  <c r="N145" i="1"/>
  <c r="P145" i="1" s="1"/>
  <c r="Q145" i="1" s="1"/>
  <c r="R143" i="1" l="1"/>
  <c r="S143" i="1" s="1"/>
  <c r="R142" i="1"/>
  <c r="S142" i="1" s="1"/>
  <c r="Q13" i="1"/>
  <c r="R11" i="1"/>
  <c r="S11" i="1" s="1"/>
  <c r="R12" i="1"/>
  <c r="S12" i="1" s="1"/>
  <c r="P13" i="1"/>
  <c r="R145" i="1"/>
  <c r="S145" i="1" s="1"/>
  <c r="R13" i="1" l="1"/>
  <c r="S13" i="1" s="1"/>
  <c r="N209" i="1" l="1"/>
  <c r="P209" i="1" s="1"/>
  <c r="Q209" i="1" l="1"/>
  <c r="N266" i="1"/>
  <c r="P266" i="1" s="1"/>
  <c r="Q266" i="1" s="1"/>
  <c r="N252" i="1"/>
  <c r="P252" i="1" s="1"/>
  <c r="Q252" i="1" s="1"/>
  <c r="N126" i="1"/>
  <c r="P126" i="1" s="1"/>
  <c r="Q126" i="1" s="1"/>
  <c r="N125" i="1"/>
  <c r="P125" i="1" s="1"/>
  <c r="Q125" i="1" s="1"/>
  <c r="N124" i="1"/>
  <c r="P124" i="1" s="1"/>
  <c r="N121" i="1"/>
  <c r="P121" i="1" s="1"/>
  <c r="Q121" i="1" s="1"/>
  <c r="N120" i="1"/>
  <c r="P120" i="1" s="1"/>
  <c r="N238" i="1"/>
  <c r="P238" i="1" s="1"/>
  <c r="Q238" i="1" s="1"/>
  <c r="N207" i="1"/>
  <c r="P207" i="1" s="1"/>
  <c r="Q207" i="1" s="1"/>
  <c r="N284" i="1"/>
  <c r="P284" i="1" s="1"/>
  <c r="Q284" i="1" s="1"/>
  <c r="N184" i="1"/>
  <c r="P184" i="1" s="1"/>
  <c r="Q184" i="1" s="1"/>
  <c r="N183" i="1"/>
  <c r="P183" i="1" s="1"/>
  <c r="N280" i="1"/>
  <c r="P280" i="1" s="1"/>
  <c r="Q280" i="1" s="1"/>
  <c r="N279" i="1"/>
  <c r="P279" i="1" s="1"/>
  <c r="P185" i="1" l="1"/>
  <c r="Q185" i="1" s="1"/>
  <c r="R209" i="1"/>
  <c r="S209" i="1" s="1"/>
  <c r="R266" i="1"/>
  <c r="S266" i="1" s="1"/>
  <c r="R252" i="1"/>
  <c r="S252" i="1" s="1"/>
  <c r="Q124" i="1"/>
  <c r="P127" i="1"/>
  <c r="Q127" i="1" s="1"/>
  <c r="R125" i="1"/>
  <c r="S125" i="1" s="1"/>
  <c r="R126" i="1"/>
  <c r="S126" i="1" s="1"/>
  <c r="P122" i="1"/>
  <c r="Q122" i="1" s="1"/>
  <c r="Q120" i="1"/>
  <c r="R121" i="1"/>
  <c r="S121" i="1" s="1"/>
  <c r="R238" i="1"/>
  <c r="S238" i="1" s="1"/>
  <c r="R207" i="1"/>
  <c r="S207" i="1" s="1"/>
  <c r="R284" i="1"/>
  <c r="S284" i="1" s="1"/>
  <c r="R185" i="1"/>
  <c r="S185" i="1" s="1"/>
  <c r="R184" i="1"/>
  <c r="S184" i="1" s="1"/>
  <c r="Q183" i="1"/>
  <c r="P281" i="1"/>
  <c r="Q281" i="1" s="1"/>
  <c r="Q279" i="1"/>
  <c r="R280" i="1"/>
  <c r="S280" i="1" s="1"/>
  <c r="R127" i="1" l="1"/>
  <c r="S127" i="1" s="1"/>
  <c r="R124" i="1"/>
  <c r="S124" i="1" s="1"/>
  <c r="R120" i="1"/>
  <c r="S120" i="1" s="1"/>
  <c r="R122" i="1"/>
  <c r="S122" i="1" s="1"/>
  <c r="R183" i="1"/>
  <c r="S183" i="1" s="1"/>
  <c r="R279" i="1"/>
  <c r="S279" i="1" s="1"/>
  <c r="R281" i="1"/>
  <c r="S281" i="1" s="1"/>
  <c r="N251" i="1" l="1"/>
  <c r="P251" i="1" s="1"/>
  <c r="Q251" i="1" s="1"/>
  <c r="N162" i="1"/>
  <c r="P162" i="1" s="1"/>
  <c r="Q162" i="1" s="1"/>
  <c r="P38" i="1"/>
  <c r="Q38" i="1" s="1"/>
  <c r="P37" i="1"/>
  <c r="Q37" i="1" s="1"/>
  <c r="R251" i="1" l="1"/>
  <c r="S251" i="1" s="1"/>
  <c r="R162" i="1"/>
  <c r="S162" i="1" s="1"/>
  <c r="R37" i="1"/>
  <c r="S37" i="1" s="1"/>
  <c r="R38" i="1"/>
  <c r="S38" i="1" s="1"/>
  <c r="P39" i="1"/>
  <c r="Q39" i="1" s="1"/>
  <c r="R39" i="1" l="1"/>
  <c r="S39" i="1" s="1"/>
  <c r="N157" i="1" l="1"/>
  <c r="P157" i="1" s="1"/>
  <c r="Q157" i="1" s="1"/>
  <c r="N156" i="1"/>
  <c r="P156" i="1" s="1"/>
  <c r="Q156" i="1" s="1"/>
  <c r="N277" i="1"/>
  <c r="P277" i="1" s="1"/>
  <c r="Q277" i="1" s="1"/>
  <c r="N276" i="1"/>
  <c r="P276" i="1" s="1"/>
  <c r="Q276" i="1" s="1"/>
  <c r="N275" i="1"/>
  <c r="P275" i="1" s="1"/>
  <c r="Q275" i="1" s="1"/>
  <c r="N274" i="1"/>
  <c r="P274" i="1" s="1"/>
  <c r="R157" i="1" l="1"/>
  <c r="S157" i="1" s="1"/>
  <c r="R156" i="1"/>
  <c r="S156" i="1" s="1"/>
  <c r="R275" i="1"/>
  <c r="S275" i="1" s="1"/>
  <c r="R276" i="1"/>
  <c r="S276" i="1" s="1"/>
  <c r="P278" i="1"/>
  <c r="Q278" i="1" s="1"/>
  <c r="R277" i="1"/>
  <c r="S277" i="1" s="1"/>
  <c r="Q274" i="1"/>
  <c r="N96" i="1"/>
  <c r="P96" i="1" s="1"/>
  <c r="Q96" i="1" s="1"/>
  <c r="N95" i="1"/>
  <c r="P95" i="1" s="1"/>
  <c r="Q95" i="1" s="1"/>
  <c r="N94" i="1"/>
  <c r="P94" i="1" s="1"/>
  <c r="Q94" i="1" s="1"/>
  <c r="N93" i="1"/>
  <c r="P93" i="1" s="1"/>
  <c r="N87" i="1"/>
  <c r="P87" i="1" s="1"/>
  <c r="Q87" i="1" s="1"/>
  <c r="N86" i="1"/>
  <c r="P86" i="1" s="1"/>
  <c r="Q86" i="1" s="1"/>
  <c r="N85" i="1"/>
  <c r="P85" i="1" s="1"/>
  <c r="P97" i="1" l="1"/>
  <c r="Q97" i="1" s="1"/>
  <c r="R97" i="1" s="1"/>
  <c r="S97" i="1" s="1"/>
  <c r="R274" i="1"/>
  <c r="S274" i="1" s="1"/>
  <c r="R278" i="1"/>
  <c r="S278" i="1" s="1"/>
  <c r="R94" i="1"/>
  <c r="S94" i="1" s="1"/>
  <c r="R95" i="1"/>
  <c r="S95" i="1" s="1"/>
  <c r="R96" i="1"/>
  <c r="S96" i="1" s="1"/>
  <c r="Q93" i="1"/>
  <c r="R86" i="1"/>
  <c r="S86" i="1" s="1"/>
  <c r="Q85" i="1"/>
  <c r="P88" i="1"/>
  <c r="Q88" i="1" s="1"/>
  <c r="R87" i="1"/>
  <c r="S87" i="1" s="1"/>
  <c r="R93" i="1" l="1"/>
  <c r="S93" i="1" s="1"/>
  <c r="R88" i="1"/>
  <c r="S88" i="1" s="1"/>
  <c r="R85" i="1"/>
  <c r="S85" i="1" s="1"/>
  <c r="N74" i="1" l="1"/>
  <c r="P74" i="1" s="1"/>
  <c r="Q74" i="1" s="1"/>
  <c r="N267" i="1"/>
  <c r="P267" i="1" s="1"/>
  <c r="Q267" i="1" s="1"/>
  <c r="P23" i="1"/>
  <c r="Q23" i="1" s="1"/>
  <c r="P22" i="1"/>
  <c r="Q22" i="1" s="1"/>
  <c r="N164" i="1"/>
  <c r="P164" i="1" s="1"/>
  <c r="Q164" i="1" s="1"/>
  <c r="N163" i="1"/>
  <c r="P163" i="1" s="1"/>
  <c r="N82" i="1"/>
  <c r="P82" i="1" s="1"/>
  <c r="Q82" i="1" s="1"/>
  <c r="N81" i="1"/>
  <c r="P81" i="1" s="1"/>
  <c r="Q81" i="1" s="1"/>
  <c r="N80" i="1"/>
  <c r="P80" i="1" s="1"/>
  <c r="Q80" i="1" s="1"/>
  <c r="N79" i="1"/>
  <c r="P79" i="1" s="1"/>
  <c r="N84" i="1"/>
  <c r="P84" i="1" s="1"/>
  <c r="N224" i="1"/>
  <c r="P224" i="1" s="1"/>
  <c r="Q224" i="1" s="1"/>
  <c r="N223" i="1"/>
  <c r="P223" i="1" s="1"/>
  <c r="Q223" i="1" s="1"/>
  <c r="N222" i="1"/>
  <c r="P222" i="1" s="1"/>
  <c r="Q222" i="1" s="1"/>
  <c r="R74" i="1" l="1"/>
  <c r="S74" i="1" s="1"/>
  <c r="R267" i="1"/>
  <c r="S267" i="1" s="1"/>
  <c r="R22" i="1"/>
  <c r="S22" i="1" s="1"/>
  <c r="R23" i="1"/>
  <c r="S23" i="1" s="1"/>
  <c r="P24" i="1"/>
  <c r="Q24" i="1" s="1"/>
  <c r="R164" i="1"/>
  <c r="S164" i="1" s="1"/>
  <c r="P165" i="1"/>
  <c r="Q165" i="1" s="1"/>
  <c r="Q163" i="1"/>
  <c r="P83" i="1"/>
  <c r="Q83" i="1" s="1"/>
  <c r="Q79" i="1"/>
  <c r="R80" i="1"/>
  <c r="S80" i="1" s="1"/>
  <c r="R81" i="1"/>
  <c r="S81" i="1" s="1"/>
  <c r="R82" i="1"/>
  <c r="S82" i="1" s="1"/>
  <c r="Q84" i="1"/>
  <c r="R223" i="1"/>
  <c r="S223" i="1" s="1"/>
  <c r="R222" i="1"/>
  <c r="S222" i="1" s="1"/>
  <c r="R224" i="1"/>
  <c r="S224" i="1" s="1"/>
  <c r="P225" i="1"/>
  <c r="Q225" i="1" s="1"/>
  <c r="R24" i="1" l="1"/>
  <c r="S24" i="1" s="1"/>
  <c r="R163" i="1"/>
  <c r="S163" i="1" s="1"/>
  <c r="R165" i="1"/>
  <c r="S165" i="1" s="1"/>
  <c r="R79" i="1"/>
  <c r="S79" i="1" s="1"/>
  <c r="R83" i="1"/>
  <c r="S83" i="1" s="1"/>
  <c r="R84" i="1"/>
  <c r="S84" i="1" s="1"/>
  <c r="R225" i="1"/>
  <c r="S225" i="1" s="1"/>
  <c r="N66" i="1" l="1"/>
  <c r="P66" i="1" s="1"/>
  <c r="Q66" i="1" s="1"/>
  <c r="N65" i="1"/>
  <c r="P65" i="1" s="1"/>
  <c r="P47" i="1"/>
  <c r="Q47" i="1" s="1"/>
  <c r="P46" i="1"/>
  <c r="N227" i="1"/>
  <c r="P227" i="1" s="1"/>
  <c r="Q227" i="1" s="1"/>
  <c r="N226" i="1"/>
  <c r="P226" i="1" s="1"/>
  <c r="N139" i="1"/>
  <c r="P139" i="1" s="1"/>
  <c r="Q139" i="1" s="1"/>
  <c r="N138" i="1"/>
  <c r="P138" i="1" s="1"/>
  <c r="N141" i="1"/>
  <c r="P141" i="1" s="1"/>
  <c r="P144" i="1" s="1"/>
  <c r="Q144" i="1" s="1"/>
  <c r="P67" i="1" l="1"/>
  <c r="Q67" i="1" s="1"/>
  <c r="R67" i="1" s="1"/>
  <c r="S67" i="1" s="1"/>
  <c r="R144" i="1"/>
  <c r="S144" i="1" s="1"/>
  <c r="R66" i="1"/>
  <c r="S66" i="1" s="1"/>
  <c r="Q65" i="1"/>
  <c r="R47" i="1"/>
  <c r="S47" i="1" s="1"/>
  <c r="P48" i="1"/>
  <c r="Q48" i="1" s="1"/>
  <c r="Q46" i="1"/>
  <c r="P228" i="1"/>
  <c r="Q228" i="1" s="1"/>
  <c r="Q226" i="1"/>
  <c r="R227" i="1"/>
  <c r="S227" i="1" s="1"/>
  <c r="P140" i="1"/>
  <c r="Q140" i="1" s="1"/>
  <c r="Q138" i="1"/>
  <c r="R139" i="1"/>
  <c r="S139" i="1" s="1"/>
  <c r="Q141" i="1"/>
  <c r="R65" i="1" l="1"/>
  <c r="S65" i="1" s="1"/>
  <c r="R46" i="1"/>
  <c r="S46" i="1" s="1"/>
  <c r="R48" i="1"/>
  <c r="S48" i="1" s="1"/>
  <c r="R226" i="1"/>
  <c r="S226" i="1" s="1"/>
  <c r="R228" i="1"/>
  <c r="S228" i="1" s="1"/>
  <c r="R138" i="1"/>
  <c r="S138" i="1" s="1"/>
  <c r="R140" i="1"/>
  <c r="S140" i="1" s="1"/>
  <c r="R141" i="1"/>
  <c r="S141" i="1" s="1"/>
  <c r="N109" i="1" l="1"/>
  <c r="P109" i="1" s="1"/>
  <c r="Q109" i="1" s="1"/>
  <c r="N112" i="1"/>
  <c r="P112" i="1" s="1"/>
  <c r="R109" i="1" l="1"/>
  <c r="S109" i="1" s="1"/>
  <c r="Q112" i="1"/>
  <c r="R112" i="1" l="1"/>
  <c r="S112" i="1" s="1"/>
  <c r="N269" i="1" l="1"/>
  <c r="P269" i="1" s="1"/>
  <c r="Q269" i="1" l="1"/>
  <c r="R269" i="1" l="1"/>
  <c r="S269" i="1" s="1"/>
  <c r="N219" i="1" l="1"/>
  <c r="P219" i="1" s="1"/>
  <c r="Q219" i="1" s="1"/>
  <c r="R219" i="1" l="1"/>
  <c r="S219" i="1" s="1"/>
  <c r="N247" i="1" l="1"/>
  <c r="P247" i="1" s="1"/>
  <c r="Q247" i="1" s="1"/>
  <c r="N246" i="1"/>
  <c r="P246" i="1" s="1"/>
  <c r="Q246" i="1" s="1"/>
  <c r="N221" i="1"/>
  <c r="P221" i="1" s="1"/>
  <c r="Q221" i="1" s="1"/>
  <c r="P248" i="1" l="1"/>
  <c r="Q248" i="1" s="1"/>
  <c r="R248" i="1" s="1"/>
  <c r="S248" i="1" s="1"/>
  <c r="R247" i="1"/>
  <c r="S247" i="1" s="1"/>
  <c r="R246" i="1"/>
  <c r="S246" i="1" s="1"/>
  <c r="R221" i="1"/>
  <c r="S221" i="1" s="1"/>
  <c r="N204" i="1" l="1"/>
  <c r="P204" i="1" s="1"/>
  <c r="Q204" i="1" s="1"/>
  <c r="N191" i="1"/>
  <c r="P191" i="1" s="1"/>
  <c r="Q191" i="1" s="1"/>
  <c r="N188" i="1"/>
  <c r="P188" i="1" s="1"/>
  <c r="Q188" i="1" s="1"/>
  <c r="R204" i="1" l="1"/>
  <c r="S204" i="1" s="1"/>
  <c r="R191" i="1"/>
  <c r="S191" i="1" s="1"/>
  <c r="R188" i="1"/>
  <c r="S188" i="1" s="1"/>
  <c r="N147" i="1"/>
  <c r="P147" i="1" s="1"/>
  <c r="Q147" i="1" s="1"/>
  <c r="R147" i="1" l="1"/>
  <c r="S147" i="1" s="1"/>
  <c r="N118" i="1" l="1"/>
  <c r="P118" i="1" s="1"/>
  <c r="Q118" i="1" s="1"/>
  <c r="N115" i="1"/>
  <c r="P115" i="1" s="1"/>
  <c r="Q115" i="1" s="1"/>
  <c r="N114" i="1"/>
  <c r="P114" i="1" s="1"/>
  <c r="Q114" i="1" s="1"/>
  <c r="N99" i="1"/>
  <c r="P99" i="1" s="1"/>
  <c r="Q99" i="1" s="1"/>
  <c r="R118" i="1" l="1"/>
  <c r="S118" i="1" s="1"/>
  <c r="R115" i="1"/>
  <c r="S115" i="1" s="1"/>
  <c r="R114" i="1"/>
  <c r="S114" i="1" s="1"/>
  <c r="R99" i="1"/>
  <c r="S99" i="1" s="1"/>
  <c r="N91" i="1" l="1"/>
  <c r="P91" i="1" s="1"/>
  <c r="Q91" i="1" s="1"/>
  <c r="N90" i="1"/>
  <c r="P90" i="1" s="1"/>
  <c r="Q90" i="1" s="1"/>
  <c r="N72" i="1"/>
  <c r="P72" i="1" s="1"/>
  <c r="Q72" i="1" s="1"/>
  <c r="N71" i="1"/>
  <c r="P71" i="1" s="1"/>
  <c r="Q71" i="1" s="1"/>
  <c r="N70" i="1"/>
  <c r="P70" i="1" s="1"/>
  <c r="Q70" i="1" s="1"/>
  <c r="N69" i="1"/>
  <c r="P69" i="1" s="1"/>
  <c r="Q69" i="1" s="1"/>
  <c r="N55" i="1"/>
  <c r="P55" i="1" s="1"/>
  <c r="Q55" i="1" s="1"/>
  <c r="R91" i="1" l="1"/>
  <c r="S91" i="1" s="1"/>
  <c r="R90" i="1"/>
  <c r="S90" i="1" s="1"/>
  <c r="R72" i="1"/>
  <c r="S72" i="1" s="1"/>
  <c r="R71" i="1"/>
  <c r="S71" i="1" s="1"/>
  <c r="R70" i="1"/>
  <c r="S70" i="1" s="1"/>
  <c r="R69" i="1"/>
  <c r="S69" i="1" s="1"/>
  <c r="R55" i="1"/>
  <c r="S55" i="1" s="1"/>
  <c r="N9" i="1" l="1"/>
  <c r="P9" i="1" s="1"/>
  <c r="Q9" i="1" s="1"/>
  <c r="N6" i="1"/>
  <c r="P6" i="1" s="1"/>
  <c r="Q6" i="1" s="1"/>
  <c r="N5" i="1"/>
  <c r="P5" i="1" s="1"/>
  <c r="Q5" i="1" s="1"/>
  <c r="R9" i="1" l="1"/>
  <c r="S9" i="1" s="1"/>
  <c r="R5" i="1"/>
  <c r="S5" i="1" s="1"/>
  <c r="R6" i="1"/>
  <c r="S6" i="1" s="1"/>
  <c r="N4" i="1" l="1"/>
  <c r="P4" i="1" s="1"/>
  <c r="P7" i="1" s="1"/>
  <c r="Q4" i="1" l="1"/>
  <c r="Q7" i="1" s="1"/>
  <c r="N288" i="1"/>
  <c r="P288" i="1" s="1"/>
  <c r="N287" i="1"/>
  <c r="P287" i="1" s="1"/>
  <c r="N286" i="1"/>
  <c r="P286" i="1" s="1"/>
  <c r="N285" i="1"/>
  <c r="P285" i="1" s="1"/>
  <c r="N283" i="1"/>
  <c r="P283" i="1" s="1"/>
  <c r="N282" i="1"/>
  <c r="P282" i="1" s="1"/>
  <c r="N272" i="1"/>
  <c r="P272" i="1" s="1"/>
  <c r="N271" i="1"/>
  <c r="P271" i="1" s="1"/>
  <c r="N268" i="1"/>
  <c r="P268" i="1" s="1"/>
  <c r="P270" i="1" s="1"/>
  <c r="Q270" i="1" s="1"/>
  <c r="N265" i="1"/>
  <c r="P265" i="1" s="1"/>
  <c r="N263" i="1"/>
  <c r="P263" i="1" s="1"/>
  <c r="N262" i="1"/>
  <c r="P262" i="1" s="1"/>
  <c r="N260" i="1"/>
  <c r="P260" i="1" s="1"/>
  <c r="N259" i="1"/>
  <c r="P259" i="1" s="1"/>
  <c r="N258" i="1"/>
  <c r="P258" i="1" s="1"/>
  <c r="N256" i="1"/>
  <c r="P256" i="1" s="1"/>
  <c r="N255" i="1"/>
  <c r="P255" i="1" s="1"/>
  <c r="N254" i="1"/>
  <c r="P254" i="1" s="1"/>
  <c r="N253" i="1"/>
  <c r="P253" i="1" s="1"/>
  <c r="N250" i="1"/>
  <c r="P250" i="1" s="1"/>
  <c r="N249" i="1"/>
  <c r="P249" i="1" s="1"/>
  <c r="N245" i="1"/>
  <c r="P245" i="1" s="1"/>
  <c r="N242" i="1"/>
  <c r="P242" i="1" s="1"/>
  <c r="P244" i="1" s="1"/>
  <c r="N236" i="1"/>
  <c r="P236" i="1" s="1"/>
  <c r="N235" i="1"/>
  <c r="P235" i="1" s="1"/>
  <c r="N233" i="1"/>
  <c r="P233" i="1" s="1"/>
  <c r="N232" i="1"/>
  <c r="P232" i="1" s="1"/>
  <c r="N218" i="1"/>
  <c r="P218" i="1" s="1"/>
  <c r="P220" i="1" s="1"/>
  <c r="Q220" i="1" s="1"/>
  <c r="N212" i="1"/>
  <c r="P212" i="1" s="1"/>
  <c r="N216" i="1"/>
  <c r="P216" i="1" s="1"/>
  <c r="N215" i="1"/>
  <c r="P215" i="1" s="1"/>
  <c r="N214" i="1"/>
  <c r="P214" i="1" s="1"/>
  <c r="N213" i="1"/>
  <c r="P213" i="1" s="1"/>
  <c r="N210" i="1"/>
  <c r="P210" i="1" s="1"/>
  <c r="N208" i="1"/>
  <c r="P208" i="1" s="1"/>
  <c r="N205" i="1"/>
  <c r="P205" i="1" s="1"/>
  <c r="N203" i="1"/>
  <c r="P203" i="1" s="1"/>
  <c r="N201" i="1"/>
  <c r="P201" i="1" s="1"/>
  <c r="N200" i="1"/>
  <c r="P200" i="1" s="1"/>
  <c r="N198" i="1"/>
  <c r="P198" i="1" s="1"/>
  <c r="N197" i="1"/>
  <c r="P197" i="1" s="1"/>
  <c r="N192" i="1"/>
  <c r="P192" i="1" s="1"/>
  <c r="N190" i="1"/>
  <c r="P190" i="1" s="1"/>
  <c r="N187" i="1"/>
  <c r="P187" i="1" s="1"/>
  <c r="N186" i="1"/>
  <c r="P186" i="1" s="1"/>
  <c r="N182" i="1"/>
  <c r="P182" i="1" s="1"/>
  <c r="N170" i="1"/>
  <c r="P170" i="1" s="1"/>
  <c r="N169" i="1"/>
  <c r="P169" i="1" s="1"/>
  <c r="N240" i="1"/>
  <c r="P240" i="1" s="1"/>
  <c r="N239" i="1"/>
  <c r="P239" i="1" s="1"/>
  <c r="N230" i="1"/>
  <c r="P230" i="1" s="1"/>
  <c r="N229" i="1"/>
  <c r="P229" i="1" s="1"/>
  <c r="N161" i="1"/>
  <c r="P161" i="1" s="1"/>
  <c r="N160" i="1"/>
  <c r="P160" i="1" s="1"/>
  <c r="N159" i="1"/>
  <c r="P159" i="1" s="1"/>
  <c r="N155" i="1"/>
  <c r="P155" i="1" s="1"/>
  <c r="P158" i="1" s="1"/>
  <c r="Q158" i="1" s="1"/>
  <c r="R158" i="1" s="1"/>
  <c r="S158" i="1" s="1"/>
  <c r="N154" i="1"/>
  <c r="P154" i="1" s="1"/>
  <c r="N152" i="1"/>
  <c r="P152" i="1" s="1"/>
  <c r="N151" i="1"/>
  <c r="P151" i="1" s="1"/>
  <c r="N150" i="1"/>
  <c r="P150" i="1" s="1"/>
  <c r="Q150" i="1" s="1"/>
  <c r="R150" i="1" s="1"/>
  <c r="S150" i="1" s="1"/>
  <c r="N149" i="1"/>
  <c r="P149" i="1" s="1"/>
  <c r="N146" i="1"/>
  <c r="P146" i="1" s="1"/>
  <c r="N137" i="1"/>
  <c r="P137" i="1" s="1"/>
  <c r="N134" i="1"/>
  <c r="P134" i="1" s="1"/>
  <c r="N133" i="1"/>
  <c r="P133" i="1" s="1"/>
  <c r="N132" i="1"/>
  <c r="P132" i="1" s="1"/>
  <c r="N131" i="1"/>
  <c r="P131" i="1" s="1"/>
  <c r="N129" i="1"/>
  <c r="P129" i="1" s="1"/>
  <c r="N128" i="1"/>
  <c r="P128" i="1" s="1"/>
  <c r="N123" i="1"/>
  <c r="P123" i="1" s="1"/>
  <c r="N117" i="1"/>
  <c r="P117" i="1" s="1"/>
  <c r="P119" i="1" s="1"/>
  <c r="Q119" i="1" s="1"/>
  <c r="N113" i="1"/>
  <c r="P113" i="1" s="1"/>
  <c r="P116" i="1" s="1"/>
  <c r="Q116" i="1" s="1"/>
  <c r="N111" i="1"/>
  <c r="P111" i="1" s="1"/>
  <c r="N108" i="1"/>
  <c r="P108" i="1" s="1"/>
  <c r="P110" i="1" s="1"/>
  <c r="Q110" i="1" s="1"/>
  <c r="N107" i="1"/>
  <c r="P107" i="1" s="1"/>
  <c r="N106" i="1"/>
  <c r="P106" i="1" s="1"/>
  <c r="N105" i="1"/>
  <c r="P105" i="1" s="1"/>
  <c r="N103" i="1"/>
  <c r="P103" i="1" s="1"/>
  <c r="N102" i="1"/>
  <c r="P102" i="1" s="1"/>
  <c r="N100" i="1"/>
  <c r="P100" i="1" s="1"/>
  <c r="N98" i="1"/>
  <c r="P98" i="1" s="1"/>
  <c r="N89" i="1"/>
  <c r="P89" i="1" s="1"/>
  <c r="P92" i="1" s="1"/>
  <c r="Q92" i="1" s="1"/>
  <c r="R92" i="1" s="1"/>
  <c r="S92" i="1" s="1"/>
  <c r="N78" i="1"/>
  <c r="P78" i="1" s="1"/>
  <c r="N76" i="1"/>
  <c r="P76" i="1" s="1"/>
  <c r="N75" i="1"/>
  <c r="P75" i="1" s="1"/>
  <c r="N68" i="1"/>
  <c r="P68" i="1" s="1"/>
  <c r="N63" i="1"/>
  <c r="P63" i="1" s="1"/>
  <c r="N62" i="1"/>
  <c r="P62" i="1" s="1"/>
  <c r="N58" i="1"/>
  <c r="P58" i="1" s="1"/>
  <c r="N57" i="1"/>
  <c r="P57" i="1" s="1"/>
  <c r="N54" i="1"/>
  <c r="P54" i="1" s="1"/>
  <c r="N52" i="1"/>
  <c r="P52" i="1" s="1"/>
  <c r="N51" i="1"/>
  <c r="P51" i="1" s="1"/>
  <c r="N50" i="1"/>
  <c r="P50" i="1" s="1"/>
  <c r="N49" i="1"/>
  <c r="P49" i="1" s="1"/>
  <c r="Q49" i="1" s="1"/>
  <c r="P231" i="1" l="1"/>
  <c r="Q231" i="1" s="1"/>
  <c r="P241" i="1"/>
  <c r="Q241" i="1" s="1"/>
  <c r="P257" i="1"/>
  <c r="Q257" i="1" s="1"/>
  <c r="R257" i="1" s="1"/>
  <c r="S257" i="1" s="1"/>
  <c r="P237" i="1"/>
  <c r="Q237" i="1" s="1"/>
  <c r="R237" i="1" s="1"/>
  <c r="S237" i="1" s="1"/>
  <c r="P264" i="1"/>
  <c r="Q264" i="1" s="1"/>
  <c r="R264" i="1" s="1"/>
  <c r="S264" i="1" s="1"/>
  <c r="R110" i="1"/>
  <c r="S110" i="1" s="1"/>
  <c r="R270" i="1"/>
  <c r="S270" i="1" s="1"/>
  <c r="R220" i="1"/>
  <c r="S220" i="1" s="1"/>
  <c r="P289" i="1"/>
  <c r="Q258" i="1"/>
  <c r="R258" i="1" s="1"/>
  <c r="S258" i="1" s="1"/>
  <c r="P261" i="1"/>
  <c r="Q261" i="1" s="1"/>
  <c r="R261" i="1" s="1"/>
  <c r="S261" i="1" s="1"/>
  <c r="P189" i="1"/>
  <c r="Q189" i="1" s="1"/>
  <c r="R189" i="1" s="1"/>
  <c r="S189" i="1" s="1"/>
  <c r="P193" i="1"/>
  <c r="Q193" i="1" s="1"/>
  <c r="R193" i="1" s="1"/>
  <c r="S193" i="1" s="1"/>
  <c r="P199" i="1"/>
  <c r="Q199" i="1" s="1"/>
  <c r="R199" i="1" s="1"/>
  <c r="S199" i="1" s="1"/>
  <c r="P206" i="1"/>
  <c r="Q206" i="1" s="1"/>
  <c r="R206" i="1" s="1"/>
  <c r="S206" i="1" s="1"/>
  <c r="P211" i="1"/>
  <c r="Q211" i="1" s="1"/>
  <c r="R211" i="1" s="1"/>
  <c r="S211" i="1" s="1"/>
  <c r="P234" i="1"/>
  <c r="Q234" i="1" s="1"/>
  <c r="R234" i="1" s="1"/>
  <c r="S234" i="1" s="1"/>
  <c r="P217" i="1"/>
  <c r="Q217" i="1" s="1"/>
  <c r="R217" i="1" s="1"/>
  <c r="S217" i="1" s="1"/>
  <c r="P202" i="1"/>
  <c r="Q202" i="1" s="1"/>
  <c r="R202" i="1" s="1"/>
  <c r="S202" i="1" s="1"/>
  <c r="P101" i="1"/>
  <c r="Q101" i="1" s="1"/>
  <c r="R101" i="1" s="1"/>
  <c r="S101" i="1" s="1"/>
  <c r="P104" i="1"/>
  <c r="Q104" i="1" s="1"/>
  <c r="R104" i="1" s="1"/>
  <c r="S104" i="1" s="1"/>
  <c r="P153" i="1"/>
  <c r="Q153" i="1" s="1"/>
  <c r="R153" i="1" s="1"/>
  <c r="S153" i="1" s="1"/>
  <c r="P171" i="1"/>
  <c r="Q171" i="1" s="1"/>
  <c r="R171" i="1" s="1"/>
  <c r="S171" i="1" s="1"/>
  <c r="P135" i="1"/>
  <c r="Q135" i="1" s="1"/>
  <c r="R135" i="1" s="1"/>
  <c r="S135" i="1" s="1"/>
  <c r="P130" i="1"/>
  <c r="Q130" i="1" s="1"/>
  <c r="R119" i="1"/>
  <c r="R116" i="1"/>
  <c r="S116" i="1" s="1"/>
  <c r="P77" i="1"/>
  <c r="Q77" i="1" s="1"/>
  <c r="R77" i="1" s="1"/>
  <c r="S77" i="1" s="1"/>
  <c r="P73" i="1"/>
  <c r="Q73" i="1" s="1"/>
  <c r="R73" i="1" s="1"/>
  <c r="S73" i="1" s="1"/>
  <c r="P53" i="1"/>
  <c r="Q53" i="1" s="1"/>
  <c r="R53" i="1" s="1"/>
  <c r="S53" i="1" s="1"/>
  <c r="Q54" i="1"/>
  <c r="R54" i="1" s="1"/>
  <c r="S54" i="1" s="1"/>
  <c r="P56" i="1"/>
  <c r="Q56" i="1" s="1"/>
  <c r="R56" i="1" s="1"/>
  <c r="S56" i="1" s="1"/>
  <c r="P64" i="1"/>
  <c r="Q64" i="1" s="1"/>
  <c r="R4" i="1"/>
  <c r="R7" i="1" s="1"/>
  <c r="R49" i="1"/>
  <c r="S49" i="1" s="1"/>
  <c r="Q50" i="1"/>
  <c r="Q57" i="1"/>
  <c r="Q62" i="1"/>
  <c r="Q51" i="1"/>
  <c r="Q58" i="1"/>
  <c r="Q63" i="1"/>
  <c r="Q68" i="1"/>
  <c r="Q52" i="1"/>
  <c r="Q75" i="1"/>
  <c r="Q78" i="1"/>
  <c r="Q100" i="1"/>
  <c r="Q103" i="1"/>
  <c r="Q106" i="1"/>
  <c r="Q108" i="1"/>
  <c r="Q113" i="1"/>
  <c r="Q76" i="1"/>
  <c r="Q89" i="1"/>
  <c r="Q98" i="1"/>
  <c r="Q102" i="1"/>
  <c r="Q105" i="1"/>
  <c r="Q107" i="1"/>
  <c r="Q111" i="1"/>
  <c r="Q128" i="1"/>
  <c r="Q131" i="1"/>
  <c r="Q133" i="1"/>
  <c r="Q117" i="1"/>
  <c r="Q123" i="1"/>
  <c r="Q129" i="1"/>
  <c r="Q132" i="1"/>
  <c r="Q134" i="1"/>
  <c r="Q137" i="1"/>
  <c r="Q146" i="1"/>
  <c r="Q149" i="1"/>
  <c r="Q151" i="1"/>
  <c r="Q154" i="1"/>
  <c r="Q159" i="1"/>
  <c r="Q161" i="1"/>
  <c r="Q230" i="1"/>
  <c r="Q240" i="1"/>
  <c r="Q169" i="1"/>
  <c r="Q186" i="1"/>
  <c r="Q190" i="1"/>
  <c r="Q197" i="1"/>
  <c r="Q201" i="1"/>
  <c r="Q203" i="1"/>
  <c r="Q208" i="1"/>
  <c r="Q214" i="1"/>
  <c r="Q216" i="1"/>
  <c r="Q218" i="1"/>
  <c r="Q233" i="1"/>
  <c r="Q235" i="1"/>
  <c r="Q242" i="1"/>
  <c r="Q250" i="1"/>
  <c r="Q253" i="1"/>
  <c r="Q255" i="1"/>
  <c r="Q260" i="1"/>
  <c r="Q262" i="1"/>
  <c r="Q268" i="1"/>
  <c r="Q271" i="1"/>
  <c r="Q283" i="1"/>
  <c r="Q287" i="1"/>
  <c r="Q152" i="1"/>
  <c r="Q155" i="1"/>
  <c r="Q160" i="1"/>
  <c r="Q229" i="1"/>
  <c r="Q239" i="1"/>
  <c r="Q170" i="1"/>
  <c r="Q182" i="1"/>
  <c r="Q187" i="1"/>
  <c r="Q192" i="1"/>
  <c r="Q198" i="1"/>
  <c r="Q200" i="1"/>
  <c r="Q205" i="1"/>
  <c r="Q210" i="1"/>
  <c r="Q213" i="1"/>
  <c r="Q215" i="1"/>
  <c r="Q212" i="1"/>
  <c r="Q232" i="1"/>
  <c r="Q236" i="1"/>
  <c r="Q245" i="1"/>
  <c r="Q249" i="1"/>
  <c r="Q254" i="1"/>
  <c r="Q256" i="1"/>
  <c r="Q259" i="1"/>
  <c r="Q263" i="1"/>
  <c r="Q265" i="1"/>
  <c r="Q272" i="1"/>
  <c r="Q282" i="1"/>
  <c r="Q285" i="1"/>
  <c r="Q286" i="1"/>
  <c r="Q288" i="1"/>
  <c r="N33" i="1"/>
  <c r="P33" i="1" s="1"/>
  <c r="N31" i="1"/>
  <c r="P31" i="1" s="1"/>
  <c r="N30" i="1"/>
  <c r="P30" i="1" s="1"/>
  <c r="N29" i="1"/>
  <c r="P29" i="1" s="1"/>
  <c r="N27" i="1"/>
  <c r="P27" i="1" s="1"/>
  <c r="N26" i="1"/>
  <c r="P26" i="1" s="1"/>
  <c r="N25" i="1"/>
  <c r="P25" i="1" s="1"/>
  <c r="N20" i="1"/>
  <c r="P20" i="1" s="1"/>
  <c r="N19" i="1"/>
  <c r="P19" i="1" s="1"/>
  <c r="N18" i="1"/>
  <c r="P18" i="1" s="1"/>
  <c r="N17" i="1"/>
  <c r="P17" i="1" s="1"/>
  <c r="N15" i="1"/>
  <c r="P15" i="1" s="1"/>
  <c r="N14" i="1"/>
  <c r="P14" i="1" s="1"/>
  <c r="N8" i="1"/>
  <c r="P8" i="1" s="1"/>
  <c r="P10" i="1" s="1"/>
  <c r="Q10" i="1" s="1"/>
  <c r="R241" i="1" l="1"/>
  <c r="S241" i="1" s="1"/>
  <c r="R231" i="1"/>
  <c r="S231" i="1" s="1"/>
  <c r="Q289" i="1"/>
  <c r="P28" i="1"/>
  <c r="Q28" i="1" s="1"/>
  <c r="P32" i="1"/>
  <c r="Q32" i="1" s="1"/>
  <c r="R32" i="1" s="1"/>
  <c r="S32" i="1" s="1"/>
  <c r="R130" i="1"/>
  <c r="S130" i="1" s="1"/>
  <c r="S4" i="1"/>
  <c r="S7" i="1" s="1"/>
  <c r="P16" i="1"/>
  <c r="Q16" i="1" s="1"/>
  <c r="R16" i="1" s="1"/>
  <c r="S16" i="1" s="1"/>
  <c r="P21" i="1"/>
  <c r="Q21" i="1" s="1"/>
  <c r="R21" i="1" s="1"/>
  <c r="S21" i="1" s="1"/>
  <c r="R28" i="1"/>
  <c r="S28" i="1" s="1"/>
  <c r="R10" i="1"/>
  <c r="S10" i="1" s="1"/>
  <c r="R64" i="1"/>
  <c r="S64" i="1" s="1"/>
  <c r="R288" i="1"/>
  <c r="S288" i="1" s="1"/>
  <c r="R285" i="1"/>
  <c r="S285" i="1" s="1"/>
  <c r="R272" i="1"/>
  <c r="R263" i="1"/>
  <c r="S263" i="1" s="1"/>
  <c r="R259" i="1"/>
  <c r="S259" i="1" s="1"/>
  <c r="R256" i="1"/>
  <c r="S256" i="1" s="1"/>
  <c r="R212" i="1"/>
  <c r="S212" i="1" s="1"/>
  <c r="R213" i="1"/>
  <c r="S213" i="1" s="1"/>
  <c r="R205" i="1"/>
  <c r="S205" i="1" s="1"/>
  <c r="R200" i="1"/>
  <c r="S200" i="1" s="1"/>
  <c r="R192" i="1"/>
  <c r="S192" i="1" s="1"/>
  <c r="R239" i="1"/>
  <c r="S239" i="1" s="1"/>
  <c r="R160" i="1"/>
  <c r="S160" i="1" s="1"/>
  <c r="R152" i="1"/>
  <c r="S152" i="1" s="1"/>
  <c r="R287" i="1"/>
  <c r="S287" i="1" s="1"/>
  <c r="R283" i="1"/>
  <c r="S283" i="1" s="1"/>
  <c r="R271" i="1"/>
  <c r="S271" i="1" s="1"/>
  <c r="R268" i="1"/>
  <c r="S268" i="1" s="1"/>
  <c r="R262" i="1"/>
  <c r="S262" i="1" s="1"/>
  <c r="R260" i="1"/>
  <c r="S260" i="1" s="1"/>
  <c r="R255" i="1"/>
  <c r="S255" i="1" s="1"/>
  <c r="R253" i="1"/>
  <c r="S253" i="1" s="1"/>
  <c r="R250" i="1"/>
  <c r="S250" i="1" s="1"/>
  <c r="R242" i="1"/>
  <c r="S242" i="1" s="1"/>
  <c r="R235" i="1"/>
  <c r="S235" i="1" s="1"/>
  <c r="R233" i="1"/>
  <c r="S233" i="1" s="1"/>
  <c r="R218" i="1"/>
  <c r="S218" i="1" s="1"/>
  <c r="R216" i="1"/>
  <c r="S216" i="1" s="1"/>
  <c r="R214" i="1"/>
  <c r="S214" i="1" s="1"/>
  <c r="R208" i="1"/>
  <c r="S208" i="1" s="1"/>
  <c r="R203" i="1"/>
  <c r="S203" i="1" s="1"/>
  <c r="R201" i="1"/>
  <c r="S201" i="1" s="1"/>
  <c r="R197" i="1"/>
  <c r="S197" i="1" s="1"/>
  <c r="R190" i="1"/>
  <c r="S190" i="1" s="1"/>
  <c r="R186" i="1"/>
  <c r="S186" i="1" s="1"/>
  <c r="R169" i="1"/>
  <c r="S169" i="1" s="1"/>
  <c r="R240" i="1"/>
  <c r="S240" i="1" s="1"/>
  <c r="R230" i="1"/>
  <c r="S230" i="1" s="1"/>
  <c r="R161" i="1"/>
  <c r="S161" i="1" s="1"/>
  <c r="R159" i="1"/>
  <c r="S159" i="1" s="1"/>
  <c r="R154" i="1"/>
  <c r="S154" i="1" s="1"/>
  <c r="R151" i="1"/>
  <c r="S151" i="1" s="1"/>
  <c r="R149" i="1"/>
  <c r="S149" i="1" s="1"/>
  <c r="R146" i="1"/>
  <c r="S146" i="1" s="1"/>
  <c r="R137" i="1"/>
  <c r="S137" i="1" s="1"/>
  <c r="R134" i="1"/>
  <c r="S134" i="1" s="1"/>
  <c r="R132" i="1"/>
  <c r="S132" i="1" s="1"/>
  <c r="R129" i="1"/>
  <c r="S129" i="1" s="1"/>
  <c r="R123" i="1"/>
  <c r="S123" i="1" s="1"/>
  <c r="R117" i="1"/>
  <c r="S117" i="1" s="1"/>
  <c r="R111" i="1"/>
  <c r="S111" i="1" s="1"/>
  <c r="R105" i="1"/>
  <c r="S105" i="1" s="1"/>
  <c r="R98" i="1"/>
  <c r="S98" i="1" s="1"/>
  <c r="R113" i="1"/>
  <c r="S113" i="1" s="1"/>
  <c r="R108" i="1"/>
  <c r="S108" i="1" s="1"/>
  <c r="R106" i="1"/>
  <c r="S106" i="1" s="1"/>
  <c r="R103" i="1"/>
  <c r="S103" i="1" s="1"/>
  <c r="R100" i="1"/>
  <c r="S100" i="1" s="1"/>
  <c r="R78" i="1"/>
  <c r="S78" i="1" s="1"/>
  <c r="R75" i="1"/>
  <c r="S75" i="1" s="1"/>
  <c r="R52" i="1"/>
  <c r="S52" i="1" s="1"/>
  <c r="R68" i="1"/>
  <c r="S68" i="1" s="1"/>
  <c r="R63" i="1"/>
  <c r="S63" i="1" s="1"/>
  <c r="R57" i="1"/>
  <c r="S57" i="1" s="1"/>
  <c r="R286" i="1"/>
  <c r="S286" i="1" s="1"/>
  <c r="R282" i="1"/>
  <c r="R265" i="1"/>
  <c r="S265" i="1" s="1"/>
  <c r="R254" i="1"/>
  <c r="S254" i="1" s="1"/>
  <c r="R249" i="1"/>
  <c r="S249" i="1" s="1"/>
  <c r="R245" i="1"/>
  <c r="S245" i="1" s="1"/>
  <c r="R236" i="1"/>
  <c r="S236" i="1" s="1"/>
  <c r="R232" i="1"/>
  <c r="S232" i="1" s="1"/>
  <c r="R215" i="1"/>
  <c r="S215" i="1" s="1"/>
  <c r="R210" i="1"/>
  <c r="S210" i="1" s="1"/>
  <c r="R198" i="1"/>
  <c r="S198" i="1" s="1"/>
  <c r="R187" i="1"/>
  <c r="S187" i="1" s="1"/>
  <c r="R182" i="1"/>
  <c r="S182" i="1" s="1"/>
  <c r="R170" i="1"/>
  <c r="S170" i="1" s="1"/>
  <c r="R229" i="1"/>
  <c r="S229" i="1" s="1"/>
  <c r="R155" i="1"/>
  <c r="S155" i="1" s="1"/>
  <c r="R133" i="1"/>
  <c r="S133" i="1" s="1"/>
  <c r="R131" i="1"/>
  <c r="S131" i="1" s="1"/>
  <c r="R128" i="1"/>
  <c r="S128" i="1" s="1"/>
  <c r="R107" i="1"/>
  <c r="R102" i="1"/>
  <c r="S102" i="1" s="1"/>
  <c r="R89" i="1"/>
  <c r="S89" i="1" s="1"/>
  <c r="R76" i="1"/>
  <c r="S76" i="1" s="1"/>
  <c r="R58" i="1"/>
  <c r="S58" i="1" s="1"/>
  <c r="R51" i="1"/>
  <c r="S51" i="1" s="1"/>
  <c r="R62" i="1"/>
  <c r="S62" i="1" s="1"/>
  <c r="R50" i="1"/>
  <c r="S50" i="1" s="1"/>
  <c r="Q15" i="1"/>
  <c r="Q18" i="1"/>
  <c r="Q20" i="1"/>
  <c r="Q25" i="1"/>
  <c r="Q27" i="1"/>
  <c r="Q29" i="1"/>
  <c r="Q31" i="1"/>
  <c r="Q33" i="1"/>
  <c r="Q8" i="1"/>
  <c r="Q14" i="1"/>
  <c r="Q17" i="1"/>
  <c r="Q19" i="1"/>
  <c r="Q26" i="1"/>
  <c r="Q30" i="1"/>
  <c r="R289" i="1" l="1"/>
  <c r="S289" i="1" s="1"/>
  <c r="R19" i="1"/>
  <c r="S19" i="1" s="1"/>
  <c r="R8" i="1"/>
  <c r="S8" i="1" s="1"/>
  <c r="R29" i="1"/>
  <c r="S29" i="1" s="1"/>
  <c r="R25" i="1"/>
  <c r="S25" i="1" s="1"/>
  <c r="R20" i="1"/>
  <c r="S20" i="1" s="1"/>
  <c r="R15" i="1"/>
  <c r="S15" i="1" s="1"/>
  <c r="R30" i="1"/>
  <c r="S30" i="1" s="1"/>
  <c r="R26" i="1"/>
  <c r="S26" i="1" s="1"/>
  <c r="R14" i="1"/>
  <c r="S14" i="1" s="1"/>
  <c r="R33" i="1"/>
  <c r="S33" i="1" s="1"/>
  <c r="R31" i="1"/>
  <c r="S31" i="1" s="1"/>
  <c r="R27" i="1"/>
  <c r="S27" i="1" s="1"/>
  <c r="R18" i="1"/>
  <c r="S18" i="1" s="1"/>
  <c r="R17" i="1"/>
  <c r="S17" i="1" s="1"/>
</calcChain>
</file>

<file path=xl/sharedStrings.xml><?xml version="1.0" encoding="utf-8"?>
<sst xmlns="http://schemas.openxmlformats.org/spreadsheetml/2006/main" count="1653" uniqueCount="475">
  <si>
    <t>ชื่อ/สกุล</t>
  </si>
  <si>
    <t>เลขที่บัตรประชาชน</t>
  </si>
  <si>
    <t>ที่อยู่</t>
  </si>
  <si>
    <t>ระวาง</t>
  </si>
  <si>
    <t>เลขที่/แปลงที่</t>
  </si>
  <si>
    <t>สถานที่ตั้งที่ดิน</t>
  </si>
  <si>
    <t>หมายเหตุ</t>
  </si>
  <si>
    <t>จำนวน
เนื้อที่ดิน</t>
  </si>
  <si>
    <t>คำนวณ เป็น ตารางวา</t>
  </si>
  <si>
    <t>ราคาประเมิน ต่อตารางวา (บาท)</t>
  </si>
  <si>
    <t>รวมราคา ประเมินที่ดิน (บาท)</t>
  </si>
  <si>
    <t>อัตราภาษี</t>
  </si>
  <si>
    <t>(บาท)</t>
  </si>
  <si>
    <t>ประเภทที่ดิน</t>
  </si>
  <si>
    <t>ที่</t>
  </si>
  <si>
    <t>ราคาประเมินทุนทรัพย์ของที่ดิน</t>
  </si>
  <si>
    <t>ไร่</t>
  </si>
  <si>
    <t>งาน</t>
  </si>
  <si>
    <t>วา</t>
  </si>
  <si>
    <t>44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</si>
  <si>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</si>
  <si>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</si>
  <si>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</si>
  <si>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</si>
  <si>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</si>
  <si>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</si>
  <si>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</si>
  <si>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</si>
  <si>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</si>
  <si>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</si>
  <si>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</si>
  <si>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</si>
  <si>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</si>
  <si>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</si>
  <si>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</si>
  <si>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</si>
  <si>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</si>
  <si>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</si>
  <si>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</si>
  <si>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</si>
  <si>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</si>
  <si>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</si>
  <si>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</si>
  <si>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</si>
  <si>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</si>
  <si>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</si>
  <si>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</si>
  <si>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</si>
  <si>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</si>
  <si>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</si>
  <si>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</si>
  <si>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</si>
  <si>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</si>
  <si>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</si>
  <si>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</si>
  <si>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</si>
  <si>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</si>
  <si>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</si>
  <si>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</si>
  <si>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</si>
  <si>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</si>
  <si>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</si>
  <si>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</si>
  <si>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</si>
  <si>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</si>
  <si>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</si>
  <si>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</si>
  <si>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</si>
  <si>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</si>
  <si>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</si>
  <si>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</si>
  <si>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</si>
  <si>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</si>
  <si>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</si>
  <si>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</si>
  <si>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</si>
  <si>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</si>
  <si>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</si>
  <si>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</si>
  <si>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</si>
  <si>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</si>
  <si>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</si>
  <si>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</si>
  <si>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</si>
  <si>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</si>
  <si>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</si>
  <si>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</si>
  <si>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</si>
  <si>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</si>
  <si>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</si>
  <si>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</si>
  <si>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</si>
  <si>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</si>
  <si>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</si>
  <si>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</si>
  <si>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</si>
  <si>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</si>
  <si>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</si>
  <si>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</si>
  <si>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</si>
  <si>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</si>
  <si>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</si>
  <si>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</si>
  <si>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</si>
  <si>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</si>
  <si>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</si>
  <si>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</si>
  <si>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</si>
  <si>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</si>
  <si>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</si>
  <si>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</si>
  <si>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</si>
  <si>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</si>
  <si>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</si>
  <si>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</si>
  <si>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</si>
  <si>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</si>
  <si>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</si>
  <si>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</si>
  <si>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</si>
  <si>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</si>
  <si>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</si>
  <si>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</si>
  <si>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</si>
  <si>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</si>
  <si>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</si>
  <si>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111</t>
  </si>
  <si>
    <t>112</t>
  </si>
  <si>
    <t>115</t>
  </si>
  <si>
    <t>นาง</t>
  </si>
  <si>
    <t>นาย</t>
  </si>
  <si>
    <t>น.ส.</t>
  </si>
  <si>
    <t>กอง</t>
  </si>
  <si>
    <t>กานัน</t>
  </si>
  <si>
    <t>กาวอน</t>
  </si>
  <si>
    <t>เกษณุษร</t>
  </si>
  <si>
    <t>ไกยทราบ</t>
  </si>
  <si>
    <t>ไกลศร</t>
  </si>
  <si>
    <t>จันรี</t>
  </si>
  <si>
    <t>ใจสว่าง</t>
  </si>
  <si>
    <t>จำเนียร</t>
  </si>
  <si>
    <t>เฉลียว</t>
  </si>
  <si>
    <t>ชวนชม</t>
  </si>
  <si>
    <t>ไชยสี</t>
  </si>
  <si>
    <t>ดาววัน</t>
  </si>
  <si>
    <t>ทวง</t>
  </si>
  <si>
    <t>ทองเลื่อน</t>
  </si>
  <si>
    <t>ทินลกอน</t>
  </si>
  <si>
    <t>นะวัน</t>
  </si>
  <si>
    <t>นารี</t>
  </si>
  <si>
    <t>นิวาส</t>
  </si>
  <si>
    <t>นุชรา</t>
  </si>
  <si>
    <t>เนียน</t>
  </si>
  <si>
    <t>บุญนาค</t>
  </si>
  <si>
    <t>บุญเนือง</t>
  </si>
  <si>
    <t>บานเย็น</t>
  </si>
  <si>
    <t>บุญชม</t>
  </si>
  <si>
    <t>บุญทัน</t>
  </si>
  <si>
    <t>บุญเลิศ</t>
  </si>
  <si>
    <t>บุญใสย</t>
  </si>
  <si>
    <t>ประจบ</t>
  </si>
  <si>
    <t>ประยอม</t>
  </si>
  <si>
    <t>ประมูล</t>
  </si>
  <si>
    <t>ปุ้ย</t>
  </si>
  <si>
    <t>พงศ์ชัย</t>
  </si>
  <si>
    <t>พิพิทธพันธ์</t>
  </si>
  <si>
    <t>เพิน</t>
  </si>
  <si>
    <t>มะริจันทร์</t>
  </si>
  <si>
    <t>มะลิ</t>
  </si>
  <si>
    <t>มินแช</t>
  </si>
  <si>
    <t>วี</t>
  </si>
  <si>
    <t>วิระพร</t>
  </si>
  <si>
    <t>วันติน</t>
  </si>
  <si>
    <t>สงวน</t>
  </si>
  <si>
    <t>สงัด</t>
  </si>
  <si>
    <t>ยอ</t>
  </si>
  <si>
    <t>รถ</t>
  </si>
  <si>
    <t>รุ่งเพชร</t>
  </si>
  <si>
    <t>ละ</t>
  </si>
  <si>
    <t>ละเอียด</t>
  </si>
  <si>
    <t>ลำดวน</t>
  </si>
  <si>
    <t>วงค์เดือน</t>
  </si>
  <si>
    <t>วิเชียร</t>
  </si>
  <si>
    <t>วิระพันธ์</t>
  </si>
  <si>
    <t>เวียงจันทร์</t>
  </si>
  <si>
    <t>สงวนสิทธิ์</t>
  </si>
  <si>
    <t>สมทบ</t>
  </si>
  <si>
    <t>สมาน</t>
  </si>
  <si>
    <t>สิทธิพล</t>
  </si>
  <si>
    <t>สิทธิกฤต</t>
  </si>
  <si>
    <t>สุขสรรค์</t>
  </si>
  <si>
    <t>สุดใจ</t>
  </si>
  <si>
    <t>สุเทสก์</t>
  </si>
  <si>
    <t>สุพี</t>
  </si>
  <si>
    <t>สุรพงษ์</t>
  </si>
  <si>
    <t>เสน่ห์</t>
  </si>
  <si>
    <t>ศรีวิลาศ</t>
  </si>
  <si>
    <t>หนูพันธ์</t>
  </si>
  <si>
    <t>เหรียญ</t>
  </si>
  <si>
    <t>อะฮวน</t>
  </si>
  <si>
    <t>อัมพร</t>
  </si>
  <si>
    <t>อาคเน</t>
  </si>
  <si>
    <t>อุดร</t>
  </si>
  <si>
    <t>คำโคตร</t>
  </si>
  <si>
    <t>ข่วงทิพย์</t>
  </si>
  <si>
    <t>ดำโคตร</t>
  </si>
  <si>
    <t>ลามคำ</t>
  </si>
  <si>
    <t>ศิริบุตร</t>
  </si>
  <si>
    <t>พองพรมหม</t>
  </si>
  <si>
    <t>สีทาไข</t>
  </si>
  <si>
    <t>กุดวงค์แก้ว</t>
  </si>
  <si>
    <t>จารนัย</t>
  </si>
  <si>
    <t>วงศ์แสนภู</t>
  </si>
  <si>
    <t>ศรีนคร</t>
  </si>
  <si>
    <t>ศรีมุกดา</t>
  </si>
  <si>
    <t>วิภาคะ</t>
  </si>
  <si>
    <t>ฮังกาสี</t>
  </si>
  <si>
    <t>โถคำนาม</t>
  </si>
  <si>
    <t>ตุพิลา</t>
  </si>
  <si>
    <t>พรไชยา</t>
  </si>
  <si>
    <t>ชาติชำนิ</t>
  </si>
  <si>
    <t>คำศรีพล</t>
  </si>
  <si>
    <t>พองพรหม</t>
  </si>
  <si>
    <t>88/1</t>
  </si>
  <si>
    <t>19/2</t>
  </si>
  <si>
    <t>65/1</t>
  </si>
  <si>
    <t>152</t>
  </si>
  <si>
    <t>149</t>
  </si>
  <si>
    <t>55/3</t>
  </si>
  <si>
    <t>120/1</t>
  </si>
  <si>
    <t>269</t>
  </si>
  <si>
    <t>263</t>
  </si>
  <si>
    <t>158</t>
  </si>
  <si>
    <t>107/2</t>
  </si>
  <si>
    <t>74/1</t>
  </si>
  <si>
    <t>187/4</t>
  </si>
  <si>
    <t>148</t>
  </si>
  <si>
    <t>220</t>
  </si>
  <si>
    <t>138/1</t>
  </si>
  <si>
    <t>16/2</t>
  </si>
  <si>
    <t>245</t>
  </si>
  <si>
    <t>60/1</t>
  </si>
  <si>
    <t>187/2</t>
  </si>
  <si>
    <t>17/1</t>
  </si>
  <si>
    <t>9/3</t>
  </si>
  <si>
    <t>153</t>
  </si>
  <si>
    <t>135</t>
  </si>
  <si>
    <t>53/1</t>
  </si>
  <si>
    <t>100/2</t>
  </si>
  <si>
    <t>176</t>
  </si>
  <si>
    <t>131</t>
  </si>
  <si>
    <t>55/2</t>
  </si>
  <si>
    <t>52/2</t>
  </si>
  <si>
    <t>155/1</t>
  </si>
  <si>
    <t>134</t>
  </si>
  <si>
    <t>182/1</t>
  </si>
  <si>
    <t>139/1</t>
  </si>
  <si>
    <t>19/1</t>
  </si>
  <si>
    <t>16/3</t>
  </si>
  <si>
    <t>36/1</t>
  </si>
  <si>
    <t>228</t>
  </si>
  <si>
    <t>39/1</t>
  </si>
  <si>
    <t>149/4</t>
  </si>
  <si>
    <t>267</t>
  </si>
  <si>
    <t>114</t>
  </si>
  <si>
    <t>216</t>
  </si>
  <si>
    <t>267/1</t>
  </si>
  <si>
    <t>สปก.4-01</t>
  </si>
  <si>
    <t>916</t>
  </si>
  <si>
    <t>5743II7292-6</t>
  </si>
  <si>
    <t>5743II7092</t>
  </si>
  <si>
    <t>5743II7292-2</t>
  </si>
  <si>
    <t>5743II7292-5</t>
  </si>
  <si>
    <t>5743II7292-1</t>
  </si>
  <si>
    <t>5743II7292</t>
  </si>
  <si>
    <t>672</t>
  </si>
  <si>
    <t>510</t>
  </si>
  <si>
    <t>5743II7492</t>
  </si>
  <si>
    <t>3879</t>
  </si>
  <si>
    <t>820</t>
  </si>
  <si>
    <t>920</t>
  </si>
  <si>
    <t>653</t>
  </si>
  <si>
    <t>671</t>
  </si>
  <si>
    <t>5743II7294</t>
  </si>
  <si>
    <t>655</t>
  </si>
  <si>
    <t>3878</t>
  </si>
  <si>
    <t>5743III6092</t>
  </si>
  <si>
    <t>918</t>
  </si>
  <si>
    <t>650</t>
  </si>
  <si>
    <t>919</t>
  </si>
  <si>
    <t>914</t>
  </si>
  <si>
    <t>300</t>
  </si>
  <si>
    <t>917</t>
  </si>
  <si>
    <t>818</t>
  </si>
  <si>
    <t>502</t>
  </si>
  <si>
    <t>630</t>
  </si>
  <si>
    <t>932</t>
  </si>
  <si>
    <t>3985</t>
  </si>
  <si>
    <t>915</t>
  </si>
  <si>
    <t>189</t>
  </si>
  <si>
    <t>0</t>
  </si>
  <si>
    <t>3470300098945</t>
  </si>
  <si>
    <t>3470300104767</t>
  </si>
  <si>
    <t>3470300107731</t>
  </si>
  <si>
    <t>3470300103078</t>
  </si>
  <si>
    <t>3470300094681</t>
  </si>
  <si>
    <t>3470300094869</t>
  </si>
  <si>
    <t>3470300113090</t>
  </si>
  <si>
    <t>3470300109327</t>
  </si>
  <si>
    <t>3470300097990</t>
  </si>
  <si>
    <t>3470300098830</t>
  </si>
  <si>
    <t>3470300107057</t>
  </si>
  <si>
    <t>3470300096608</t>
  </si>
  <si>
    <t>3470300105976</t>
  </si>
  <si>
    <t>3470300103132</t>
  </si>
  <si>
    <t>3470300110279</t>
  </si>
  <si>
    <t>3470300110058</t>
  </si>
  <si>
    <t>3470300098929</t>
  </si>
  <si>
    <t>3470300094656</t>
  </si>
  <si>
    <t>3470300112204</t>
  </si>
  <si>
    <t>3470300109424</t>
  </si>
  <si>
    <t>3470300109301</t>
  </si>
  <si>
    <t>3470300114193</t>
  </si>
  <si>
    <t>3470300097574</t>
  </si>
  <si>
    <t>3470300108088</t>
  </si>
  <si>
    <t>3470300105143</t>
  </si>
  <si>
    <t>3470300105861</t>
  </si>
  <si>
    <t>3471100150677</t>
  </si>
  <si>
    <t>3470300100591</t>
  </si>
  <si>
    <t>3470300106824</t>
  </si>
  <si>
    <t>3470300094524</t>
  </si>
  <si>
    <t>3470300109670</t>
  </si>
  <si>
    <t>3470300094478</t>
  </si>
  <si>
    <t>3470300109998</t>
  </si>
  <si>
    <t>3470300107758</t>
  </si>
  <si>
    <t>3470300103141</t>
  </si>
  <si>
    <t>3470300098775</t>
  </si>
  <si>
    <t>3470300102918</t>
  </si>
  <si>
    <t>3470300100427</t>
  </si>
  <si>
    <t>3470300107715</t>
  </si>
  <si>
    <t>3470300104643</t>
  </si>
  <si>
    <t>3470300103965</t>
  </si>
  <si>
    <t>3470300111381</t>
  </si>
  <si>
    <t>3470300107529</t>
  </si>
  <si>
    <t>3470300095911</t>
  </si>
  <si>
    <t>3470300105488</t>
  </si>
  <si>
    <t>3470300098538</t>
  </si>
  <si>
    <t>3470300094273</t>
  </si>
  <si>
    <t>3470300106158</t>
  </si>
  <si>
    <t>3470300107642</t>
  </si>
  <si>
    <t>3470300111861</t>
  </si>
  <si>
    <t>3470300108231</t>
  </si>
  <si>
    <t>3470300094699</t>
  </si>
  <si>
    <t>3470300094257</t>
  </si>
  <si>
    <t>3470300103302</t>
  </si>
  <si>
    <t>3470300107171</t>
  </si>
  <si>
    <t>3470300094826</t>
  </si>
  <si>
    <t>3470300027452</t>
  </si>
  <si>
    <t>3470300095601</t>
  </si>
  <si>
    <t>1470300093793</t>
  </si>
  <si>
    <t>3470300094591</t>
  </si>
  <si>
    <t>3470300114762</t>
  </si>
  <si>
    <t>3470300094664</t>
  </si>
  <si>
    <t>5470390008793</t>
  </si>
  <si>
    <t>3470700028251</t>
  </si>
  <si>
    <t>3470300107618</t>
  </si>
  <si>
    <t>3470300100583</t>
  </si>
  <si>
    <t>3470300105887</t>
  </si>
  <si>
    <t>3470300104392</t>
  </si>
  <si>
    <t>3470300102276</t>
  </si>
  <si>
    <t>3470300107600</t>
  </si>
  <si>
    <t>3470300103108</t>
  </si>
  <si>
    <t>ลดภาษี 90%</t>
  </si>
  <si>
    <t>จ่ายแล้ว</t>
  </si>
  <si>
    <t>กิ่ง</t>
  </si>
  <si>
    <t>68/1</t>
  </si>
  <si>
    <t>7292-6</t>
  </si>
  <si>
    <t>852</t>
  </si>
  <si>
    <t>พิทูรย์</t>
  </si>
  <si>
    <t>3470300109742</t>
  </si>
  <si>
    <t>75</t>
  </si>
  <si>
    <t>ม.9 นาขาม</t>
  </si>
  <si>
    <t>646</t>
  </si>
  <si>
    <t>สรายุทธ</t>
  </si>
  <si>
    <t>3470300092874</t>
  </si>
  <si>
    <t>นส3</t>
  </si>
  <si>
    <t>168</t>
  </si>
  <si>
    <t>ธะนู</t>
  </si>
  <si>
    <t>3470300093455</t>
  </si>
  <si>
    <t>9/1</t>
  </si>
  <si>
    <t>ii7292</t>
  </si>
  <si>
    <t>135/1</t>
  </si>
  <si>
    <t>สปก</t>
  </si>
  <si>
    <t>บัวลา</t>
  </si>
  <si>
    <t>แสงสุรินทร์</t>
  </si>
  <si>
    <t>พาดี</t>
  </si>
  <si>
    <t>วงคืแสนภู</t>
  </si>
  <si>
    <t>สาร</t>
  </si>
  <si>
    <t>น.ส.ประนอม จอกทอง(แทน)</t>
  </si>
  <si>
    <t>น.ส.ประนอม จอกทอง (แทน)</t>
  </si>
  <si>
    <t>สปก.</t>
  </si>
  <si>
    <t>II7292-2</t>
  </si>
  <si>
    <t>คำภา</t>
  </si>
  <si>
    <t>ถวิล</t>
  </si>
  <si>
    <t>139/2</t>
  </si>
  <si>
    <t>ที</t>
  </si>
  <si>
    <t>187</t>
  </si>
  <si>
    <t>วร</t>
  </si>
  <si>
    <t>นายชูชาติ คำโคตร (แทน) 187/1 ม.6</t>
  </si>
  <si>
    <t>กาไทย</t>
  </si>
  <si>
    <t>นายอำนวย ลามคำ (แทน)</t>
  </si>
  <si>
    <t>สักสิทธิ์</t>
  </si>
  <si>
    <t>163/1</t>
  </si>
  <si>
    <t>173</t>
  </si>
  <si>
    <t xml:space="preserve">ธวัช </t>
  </si>
  <si>
    <t>30/1</t>
  </si>
  <si>
    <t>II7292-6</t>
  </si>
  <si>
    <t>นะเรศ</t>
  </si>
  <si>
    <t>(เพิ่มแปลง)</t>
  </si>
  <si>
    <t>นางอลิษา คำโคตร(แทน)</t>
  </si>
  <si>
    <t>คำผัน</t>
  </si>
  <si>
    <t>3470300105909</t>
  </si>
  <si>
    <t>5743II7292-9</t>
  </si>
  <si>
    <t>253</t>
  </si>
  <si>
    <t>คำไมล์</t>
  </si>
  <si>
    <t>ศรีทาไข</t>
  </si>
  <si>
    <t>วันดี</t>
  </si>
  <si>
    <t>สีทา</t>
  </si>
  <si>
    <t>175</t>
  </si>
  <si>
    <t>หลอม</t>
  </si>
  <si>
    <t>เล็ก</t>
  </si>
  <si>
    <t>3470300110953</t>
  </si>
  <si>
    <t>170</t>
  </si>
  <si>
    <t>เอียน</t>
  </si>
  <si>
    <t>วิสาท</t>
  </si>
  <si>
    <t>สมหวัง</t>
  </si>
  <si>
    <t>คุ้มนายอ</t>
  </si>
  <si>
    <t>136</t>
  </si>
  <si>
    <t>บุญเพ็ง</t>
  </si>
  <si>
    <t>สีดา</t>
  </si>
  <si>
    <t>น.ส.ดวงตา ลามคำ แทน</t>
  </si>
  <si>
    <t>8/2</t>
  </si>
  <si>
    <t>สุนทร</t>
  </si>
  <si>
    <t>56/1</t>
  </si>
  <si>
    <t>พัชราภรณ์</t>
  </si>
  <si>
    <t>กรรยา</t>
  </si>
  <si>
    <t>ช่วยคุณ</t>
  </si>
  <si>
    <t>6/1</t>
  </si>
  <si>
    <t>II7292-10</t>
  </si>
  <si>
    <t>ยศศักดิ์</t>
  </si>
  <si>
    <t>3470300092955</t>
  </si>
  <si>
    <t>ลี(ตาย)</t>
  </si>
  <si>
    <t>น.ส.ถาวร ลามคำ(แทน)</t>
  </si>
  <si>
    <t>115/1</t>
  </si>
  <si>
    <t xml:space="preserve">ขันทอง </t>
  </si>
  <si>
    <t>พนมใส</t>
  </si>
  <si>
    <t>วงศ์เดือน</t>
  </si>
  <si>
    <t>229/1</t>
  </si>
  <si>
    <t>ยุ</t>
  </si>
  <si>
    <t>134/1</t>
  </si>
  <si>
    <t>ประเภท</t>
  </si>
  <si>
    <t>พิลาทา</t>
  </si>
  <si>
    <t>ไหม</t>
  </si>
  <si>
    <t>เซ็ง</t>
  </si>
  <si>
    <t>248</t>
  </si>
  <si>
    <t>สว่าง</t>
  </si>
  <si>
    <t>ละเบียง</t>
  </si>
  <si>
    <t>3470300094265</t>
  </si>
  <si>
    <t>ภาษีปี 2564</t>
  </si>
  <si>
    <t>คำพัน</t>
  </si>
  <si>
    <t>110</t>
  </si>
  <si>
    <t>113</t>
  </si>
  <si>
    <t>109</t>
  </si>
  <si>
    <t>117</t>
  </si>
  <si>
    <t>499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</si>
</sst>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0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8"/>
      <color theme="3"/>
      <name val="Tahoma"/>
      <family val="2"/>
      <charset val="222"/>
      <scheme val="major"/>
    </font>
    <font>
      <b/>
      <sz val="15"/>
      <color theme="3"/>
      <name val="Tahoma"/>
      <family val="2"/>
      <charset val="222"/>
      <scheme val="minor"/>
    </font>
    <font>
      <b/>
      <sz val="13"/>
      <color theme="3"/>
      <name val="Tahoma"/>
      <family val="2"/>
      <charset val="222"/>
      <scheme val="minor"/>
    </font>
    <font>
      <b/>
      <sz val="11"/>
      <color theme="3"/>
      <name val="Tahoma"/>
      <family val="2"/>
      <charset val="222"/>
      <scheme val="minor"/>
    </font>
    <font>
      <sz val="11"/>
      <color rgb="FF006100"/>
      <name val="Tahoma"/>
      <family val="2"/>
      <charset val="222"/>
      <scheme val="minor"/>
    </font>
    <font>
      <sz val="11"/>
      <color rgb="FF9C0006"/>
      <name val="Tahoma"/>
      <family val="2"/>
      <charset val="222"/>
      <scheme val="minor"/>
    </font>
    <font>
      <sz val="11"/>
      <color rgb="FF9C6500"/>
      <name val="Tahoma"/>
      <family val="2"/>
      <charset val="222"/>
      <scheme val="minor"/>
    </font>
    <font>
      <sz val="11"/>
      <color rgb="FF3F3F76"/>
      <name val="Tahoma"/>
      <family val="2"/>
      <charset val="222"/>
      <scheme val="minor"/>
    </font>
    <font>
      <b/>
      <sz val="11"/>
      <color rgb="FF3F3F3F"/>
      <name val="Tahoma"/>
      <family val="2"/>
      <charset val="222"/>
      <scheme val="minor"/>
    </font>
    <font>
      <b/>
      <sz val="11"/>
      <color rgb="FFFA7D00"/>
      <name val="Tahoma"/>
      <family val="2"/>
      <charset val="222"/>
      <scheme val="minor"/>
    </font>
    <font>
      <sz val="11"/>
      <color rgb="FFFA7D00"/>
      <name val="Tahoma"/>
      <family val="2"/>
      <charset val="222"/>
      <scheme val="minor"/>
    </font>
    <font>
      <b/>
      <sz val="11"/>
      <color theme="0"/>
      <name val="Tahoma"/>
      <family val="2"/>
      <charset val="222"/>
      <scheme val="minor"/>
    </font>
    <font>
      <sz val="11"/>
      <color rgb="FFFF0000"/>
      <name val="Tahoma"/>
      <family val="2"/>
      <charset val="222"/>
      <scheme val="minor"/>
    </font>
    <font>
      <i/>
      <sz val="11"/>
      <color rgb="FF7F7F7F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1"/>
      <color theme="0"/>
      <name val="Tahoma"/>
      <family val="2"/>
      <charset val="222"/>
      <scheme val="minor"/>
    </font>
    <font>
      <sz val="10"/>
      <color rgb="FF000000"/>
      <name val="Times New Roman"/>
      <family val="1"/>
    </font>
    <font>
      <sz val="10"/>
      <name val="Arial"/>
      <family val="2"/>
    </font>
    <font>
      <sz val="11"/>
      <color theme="1"/>
      <name val="Tahoma"/>
      <family val="2"/>
      <scheme val="minor"/>
    </font>
    <font>
      <sz val="16"/>
      <name val="Angsana New"/>
      <family val="1"/>
    </font>
    <font>
      <sz val="16"/>
      <color rgb="FF000000"/>
      <name val="Angsana New"/>
      <family val="1"/>
    </font>
    <font>
      <sz val="16"/>
      <color theme="1"/>
      <name val="Angsana New"/>
      <family val="1"/>
    </font>
    <font>
      <sz val="14"/>
      <color theme="1"/>
      <name val="Tahoma"/>
      <family val="2"/>
      <charset val="222"/>
      <scheme val="minor"/>
    </font>
    <font>
      <sz val="16"/>
      <color rgb="FFFF0000"/>
      <name val="Angsana New"/>
      <family val="1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6"/>
      <color rgb="FF212529"/>
      <name val="Angsana New"/>
      <family val="1"/>
    </font>
    <font>
      <sz val="14"/>
      <color rgb="FF000000"/>
      <name val="Angsana New"/>
      <family val="1"/>
    </font>
    <font>
      <sz val="14"/>
      <color rgb="FFFF0000"/>
      <name val="Angsana New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0" borderId="0"/>
    <xf numFmtId="0" fontId="20" fillId="0" borderId="0"/>
  </cellStyleXfs>
  <cellXfs count="121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187" fontId="0" fillId="0" borderId="0" xfId="0" applyNumberFormat="1" applyAlignment="1">
      <alignment horizontal="center"/>
    </xf>
    <xf numFmtId="0" fontId="23" fillId="0" borderId="0" xfId="0" applyFont="1"/>
    <xf numFmtId="2" fontId="0" fillId="0" borderId="0" xfId="0" applyNumberFormat="1" applyAlignment="1">
      <alignment horizontal="center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187" fontId="24" fillId="0" borderId="0" xfId="0" applyNumberFormat="1" applyFont="1" applyAlignment="1">
      <alignment horizontal="center"/>
    </xf>
    <xf numFmtId="3" fontId="24" fillId="0" borderId="0" xfId="0" applyNumberFormat="1" applyFont="1"/>
    <xf numFmtId="2" fontId="24" fillId="0" borderId="0" xfId="0" applyNumberFormat="1" applyFont="1" applyAlignment="1">
      <alignment horizontal="center" vertical="center"/>
    </xf>
    <xf numFmtId="0" fontId="22" fillId="0" borderId="15" xfId="42" applyFont="1" applyFill="1" applyBorder="1" applyAlignment="1">
      <alignment horizontal="left" vertical="center"/>
    </xf>
    <xf numFmtId="1" fontId="22" fillId="0" borderId="15" xfId="42" applyNumberFormat="1" applyFont="1" applyFill="1" applyBorder="1" applyAlignment="1">
      <alignment horizontal="left" vertical="center"/>
    </xf>
    <xf numFmtId="49" fontId="22" fillId="0" borderId="15" xfId="42" applyNumberFormat="1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3" fontId="22" fillId="0" borderId="15" xfId="42" applyNumberFormat="1" applyFont="1" applyFill="1" applyBorder="1" applyAlignment="1">
      <alignment horizontal="center" vertical="center"/>
    </xf>
    <xf numFmtId="2" fontId="22" fillId="33" borderId="15" xfId="42" applyNumberFormat="1" applyFont="1" applyFill="1" applyBorder="1" applyAlignment="1">
      <alignment horizontal="center" vertical="center"/>
    </xf>
    <xf numFmtId="2" fontId="25" fillId="33" borderId="15" xfId="42" applyNumberFormat="1" applyFont="1" applyFill="1" applyBorder="1" applyAlignment="1">
      <alignment horizontal="center" vertical="center"/>
    </xf>
    <xf numFmtId="3" fontId="22" fillId="0" borderId="15" xfId="42" applyNumberFormat="1" applyFont="1" applyFill="1" applyBorder="1" applyAlignment="1">
      <alignment horizontal="left" vertical="center"/>
    </xf>
    <xf numFmtId="1" fontId="22" fillId="0" borderId="15" xfId="42" applyNumberFormat="1" applyFont="1" applyFill="1" applyBorder="1" applyAlignment="1">
      <alignment horizontal="center" vertical="center"/>
    </xf>
    <xf numFmtId="49" fontId="23" fillId="0" borderId="31" xfId="0" applyNumberFormat="1" applyFont="1" applyBorder="1" applyAlignment="1">
      <alignment horizontal="left" vertical="top" wrapText="1"/>
    </xf>
    <xf numFmtId="49" fontId="26" fillId="0" borderId="31" xfId="0" applyNumberFormat="1" applyFont="1" applyBorder="1" applyAlignment="1">
      <alignment horizontal="center" vertical="top" wrapText="1"/>
    </xf>
    <xf numFmtId="49" fontId="26" fillId="0" borderId="0" xfId="0" applyNumberFormat="1" applyFont="1" applyBorder="1" applyAlignment="1">
      <alignment horizontal="center" vertical="top" wrapText="1"/>
    </xf>
    <xf numFmtId="0" fontId="24" fillId="33" borderId="0" xfId="0" applyFont="1" applyFill="1"/>
    <xf numFmtId="0" fontId="0" fillId="33" borderId="0" xfId="0" applyFill="1"/>
    <xf numFmtId="49" fontId="23" fillId="0" borderId="20" xfId="0" applyNumberFormat="1" applyFont="1" applyBorder="1" applyAlignment="1">
      <alignment horizontal="center" vertical="top" shrinkToFit="1"/>
    </xf>
    <xf numFmtId="49" fontId="23" fillId="0" borderId="29" xfId="0" applyNumberFormat="1" applyFont="1" applyBorder="1" applyAlignment="1">
      <alignment horizontal="left" vertical="top" shrinkToFit="1"/>
    </xf>
    <xf numFmtId="49" fontId="23" fillId="0" borderId="30" xfId="0" applyNumberFormat="1" applyFont="1" applyBorder="1" applyAlignment="1">
      <alignment horizontal="left" vertical="top" shrinkToFit="1"/>
    </xf>
    <xf numFmtId="49" fontId="26" fillId="0" borderId="15" xfId="0" applyNumberFormat="1" applyFont="1" applyBorder="1" applyAlignment="1">
      <alignment horizontal="center" vertical="top" wrapText="1"/>
    </xf>
    <xf numFmtId="49" fontId="23" fillId="0" borderId="30" xfId="0" applyNumberFormat="1" applyFont="1" applyBorder="1" applyAlignment="1">
      <alignment horizontal="center" vertical="top" shrinkToFit="1"/>
    </xf>
    <xf numFmtId="0" fontId="21" fillId="0" borderId="15" xfId="43" applyFont="1" applyBorder="1"/>
    <xf numFmtId="49" fontId="23" fillId="0" borderId="15" xfId="0" applyNumberFormat="1" applyFont="1" applyBorder="1" applyAlignment="1">
      <alignment horizontal="center" vertical="top" shrinkToFit="1"/>
    </xf>
    <xf numFmtId="187" fontId="22" fillId="0" borderId="15" xfId="42" applyNumberFormat="1" applyFont="1" applyFill="1" applyBorder="1" applyAlignment="1">
      <alignment horizontal="center" vertical="center"/>
    </xf>
    <xf numFmtId="0" fontId="22" fillId="0" borderId="0" xfId="42" applyFont="1" applyFill="1" applyBorder="1" applyAlignment="1">
      <alignment horizontal="center" vertical="top"/>
    </xf>
    <xf numFmtId="49" fontId="23" fillId="33" borderId="15" xfId="0" applyNumberFormat="1" applyFont="1" applyFill="1" applyBorder="1" applyAlignment="1">
      <alignment horizontal="center" vertical="top" shrinkToFit="1"/>
    </xf>
    <xf numFmtId="49" fontId="23" fillId="33" borderId="23" xfId="0" applyNumberFormat="1" applyFont="1" applyFill="1" applyBorder="1" applyAlignment="1">
      <alignment horizontal="center" vertical="top" shrinkToFit="1"/>
    </xf>
    <xf numFmtId="0" fontId="22" fillId="0" borderId="15" xfId="42" applyFont="1" applyFill="1" applyBorder="1" applyAlignment="1">
      <alignment horizontal="center" vertical="center" wrapText="1"/>
    </xf>
    <xf numFmtId="49" fontId="23" fillId="33" borderId="22" xfId="0" applyNumberFormat="1" applyFont="1" applyFill="1" applyBorder="1" applyAlignment="1">
      <alignment horizontal="center" vertical="top" shrinkToFit="1"/>
    </xf>
    <xf numFmtId="0" fontId="23" fillId="33" borderId="15" xfId="0" applyFont="1" applyFill="1" applyBorder="1" applyAlignment="1">
      <alignment horizontal="center"/>
    </xf>
    <xf numFmtId="0" fontId="23" fillId="0" borderId="20" xfId="0" applyFont="1" applyBorder="1"/>
    <xf numFmtId="0" fontId="23" fillId="0" borderId="29" xfId="0" applyFont="1" applyBorder="1"/>
    <xf numFmtId="0" fontId="23" fillId="0" borderId="30" xfId="0" applyFont="1" applyBorder="1"/>
    <xf numFmtId="0" fontId="27" fillId="0" borderId="0" xfId="0" applyFont="1"/>
    <xf numFmtId="0" fontId="28" fillId="0" borderId="0" xfId="0" applyFont="1"/>
    <xf numFmtId="49" fontId="23" fillId="33" borderId="21" xfId="0" applyNumberFormat="1" applyFont="1" applyFill="1" applyBorder="1" applyAlignment="1">
      <alignment horizontal="center" vertical="top" shrinkToFit="1"/>
    </xf>
    <xf numFmtId="49" fontId="22" fillId="0" borderId="30" xfId="42" applyNumberFormat="1" applyFont="1" applyFill="1" applyBorder="1" applyAlignment="1">
      <alignment horizontal="center" vertical="center"/>
    </xf>
    <xf numFmtId="0" fontId="22" fillId="0" borderId="20" xfId="42" applyFont="1" applyFill="1" applyBorder="1" applyAlignment="1">
      <alignment vertical="center"/>
    </xf>
    <xf numFmtId="0" fontId="22" fillId="0" borderId="29" xfId="42" applyFont="1" applyFill="1" applyBorder="1" applyAlignment="1">
      <alignment vertical="center"/>
    </xf>
    <xf numFmtId="0" fontId="22" fillId="0" borderId="30" xfId="42" applyFont="1" applyFill="1" applyBorder="1" applyAlignment="1">
      <alignment vertical="center"/>
    </xf>
    <xf numFmtId="0" fontId="22" fillId="0" borderId="32" xfId="42" applyFont="1" applyFill="1" applyBorder="1" applyAlignment="1">
      <alignment vertical="center"/>
    </xf>
    <xf numFmtId="0" fontId="22" fillId="0" borderId="0" xfId="42" applyFont="1" applyFill="1" applyBorder="1" applyAlignment="1">
      <alignment vertical="center"/>
    </xf>
    <xf numFmtId="0" fontId="22" fillId="0" borderId="33" xfId="42" applyFont="1" applyFill="1" applyBorder="1" applyAlignment="1">
      <alignment vertical="center"/>
    </xf>
    <xf numFmtId="0" fontId="22" fillId="0" borderId="34" xfId="42" applyFont="1" applyFill="1" applyBorder="1" applyAlignment="1">
      <alignment vertical="center"/>
    </xf>
    <xf numFmtId="0" fontId="22" fillId="0" borderId="27" xfId="42" applyFont="1" applyFill="1" applyBorder="1" applyAlignment="1">
      <alignment vertical="center"/>
    </xf>
    <xf numFmtId="0" fontId="22" fillId="0" borderId="35" xfId="42" applyFont="1" applyFill="1" applyBorder="1" applyAlignment="1">
      <alignment vertical="center"/>
    </xf>
    <xf numFmtId="0" fontId="27" fillId="33" borderId="0" xfId="0" applyFont="1" applyFill="1"/>
    <xf numFmtId="0" fontId="27" fillId="0" borderId="0" xfId="0" applyFont="1" applyAlignment="1">
      <alignment horizontal="center"/>
    </xf>
    <xf numFmtId="187" fontId="27" fillId="0" borderId="0" xfId="0" applyNumberFormat="1" applyFont="1" applyAlignment="1">
      <alignment horizontal="center"/>
    </xf>
    <xf numFmtId="3" fontId="27" fillId="0" borderId="0" xfId="0" applyNumberFormat="1" applyFont="1"/>
    <xf numFmtId="2" fontId="27" fillId="0" borderId="0" xfId="0" applyNumberFormat="1" applyFont="1" applyAlignment="1">
      <alignment horizontal="center" vertical="center"/>
    </xf>
    <xf numFmtId="49" fontId="23" fillId="33" borderId="21" xfId="0" applyNumberFormat="1" applyFont="1" applyFill="1" applyBorder="1" applyAlignment="1">
      <alignment horizontal="center" vertical="top" shrinkToFit="1"/>
    </xf>
    <xf numFmtId="49" fontId="23" fillId="0" borderId="20" xfId="0" applyNumberFormat="1" applyFont="1" applyBorder="1" applyAlignment="1">
      <alignment horizontal="center" vertical="top" shrinkToFit="1"/>
    </xf>
    <xf numFmtId="49" fontId="23" fillId="0" borderId="30" xfId="0" applyNumberFormat="1" applyFont="1" applyBorder="1" applyAlignment="1">
      <alignment horizontal="center" vertical="top" shrinkToFit="1"/>
    </xf>
    <xf numFmtId="0" fontId="22" fillId="33" borderId="0" xfId="42" applyFont="1" applyFill="1" applyBorder="1" applyAlignment="1">
      <alignment horizontal="left" vertical="top"/>
    </xf>
    <xf numFmtId="0" fontId="23" fillId="33" borderId="0" xfId="0" applyFont="1" applyFill="1"/>
    <xf numFmtId="2" fontId="21" fillId="34" borderId="13" xfId="42" applyNumberFormat="1" applyFont="1" applyFill="1" applyBorder="1" applyAlignment="1">
      <alignment horizontal="center" vertical="center" wrapText="1"/>
    </xf>
    <xf numFmtId="0" fontId="23" fillId="34" borderId="0" xfId="0" applyFont="1" applyFill="1"/>
    <xf numFmtId="2" fontId="21" fillId="34" borderId="17" xfId="42" applyNumberFormat="1" applyFont="1" applyFill="1" applyBorder="1" applyAlignment="1">
      <alignment horizontal="center" vertical="center" wrapText="1"/>
    </xf>
    <xf numFmtId="0" fontId="21" fillId="34" borderId="10" xfId="42" applyFont="1" applyFill="1" applyBorder="1" applyAlignment="1">
      <alignment horizontal="center" vertical="top" wrapText="1"/>
    </xf>
    <xf numFmtId="2" fontId="21" fillId="34" borderId="19" xfId="42" applyNumberFormat="1" applyFont="1" applyFill="1" applyBorder="1" applyAlignment="1">
      <alignment horizontal="center" vertical="center" wrapText="1"/>
    </xf>
    <xf numFmtId="0" fontId="22" fillId="33" borderId="0" xfId="42" applyFont="1" applyFill="1" applyBorder="1" applyAlignment="1">
      <alignment horizontal="center" vertical="top"/>
    </xf>
    <xf numFmtId="49" fontId="23" fillId="33" borderId="21" xfId="0" applyNumberFormat="1" applyFont="1" applyFill="1" applyBorder="1" applyAlignment="1">
      <alignment horizontal="center" vertical="top" shrinkToFit="1"/>
    </xf>
    <xf numFmtId="49" fontId="23" fillId="33" borderId="22" xfId="0" applyNumberFormat="1" applyFont="1" applyFill="1" applyBorder="1" applyAlignment="1">
      <alignment horizontal="center" vertical="top" shrinkToFit="1"/>
    </xf>
    <xf numFmtId="49" fontId="23" fillId="33" borderId="23" xfId="0" applyNumberFormat="1" applyFont="1" applyFill="1" applyBorder="1" applyAlignment="1">
      <alignment horizontal="center" vertical="top" shrinkToFit="1"/>
    </xf>
    <xf numFmtId="49" fontId="23" fillId="0" borderId="20" xfId="0" applyNumberFormat="1" applyFont="1" applyBorder="1" applyAlignment="1">
      <alignment horizontal="center" vertical="top" shrinkToFit="1"/>
    </xf>
    <xf numFmtId="49" fontId="23" fillId="0" borderId="29" xfId="0" applyNumberFormat="1" applyFont="1" applyBorder="1" applyAlignment="1">
      <alignment horizontal="center" vertical="top" shrinkToFit="1"/>
    </xf>
    <xf numFmtId="49" fontId="23" fillId="0" borderId="30" xfId="0" applyNumberFormat="1" applyFont="1" applyBorder="1" applyAlignment="1">
      <alignment horizontal="center" vertical="top" shrinkToFit="1"/>
    </xf>
    <xf numFmtId="0" fontId="21" fillId="34" borderId="12" xfId="42" applyFont="1" applyFill="1" applyBorder="1" applyAlignment="1">
      <alignment horizontal="center" vertical="top" wrapText="1"/>
    </xf>
    <xf numFmtId="0" fontId="21" fillId="34" borderId="13" xfId="42" applyFont="1" applyFill="1" applyBorder="1" applyAlignment="1">
      <alignment horizontal="center" vertical="top" wrapText="1"/>
    </xf>
    <xf numFmtId="0" fontId="21" fillId="34" borderId="14" xfId="42" applyFont="1" applyFill="1" applyBorder="1" applyAlignment="1">
      <alignment horizontal="center" vertical="top" wrapText="1"/>
    </xf>
    <xf numFmtId="49" fontId="23" fillId="0" borderId="20" xfId="0" applyNumberFormat="1" applyFont="1" applyBorder="1" applyAlignment="1">
      <alignment vertical="top" shrinkToFit="1"/>
    </xf>
    <xf numFmtId="49" fontId="23" fillId="0" borderId="29" xfId="0" applyNumberFormat="1" applyFont="1" applyBorder="1" applyAlignment="1">
      <alignment vertical="top" shrinkToFit="1"/>
    </xf>
    <xf numFmtId="49" fontId="23" fillId="0" borderId="30" xfId="0" applyNumberFormat="1" applyFont="1" applyBorder="1" applyAlignment="1">
      <alignment vertical="top" shrinkToFit="1"/>
    </xf>
    <xf numFmtId="0" fontId="22" fillId="34" borderId="21" xfId="42" applyFont="1" applyFill="1" applyBorder="1" applyAlignment="1">
      <alignment horizontal="center" vertical="center"/>
    </xf>
    <xf numFmtId="0" fontId="22" fillId="34" borderId="22" xfId="42" applyFont="1" applyFill="1" applyBorder="1" applyAlignment="1">
      <alignment horizontal="center" vertical="center"/>
    </xf>
    <xf numFmtId="0" fontId="22" fillId="34" borderId="23" xfId="42" applyFont="1" applyFill="1" applyBorder="1" applyAlignment="1">
      <alignment horizontal="center" vertical="center"/>
    </xf>
    <xf numFmtId="2" fontId="21" fillId="34" borderId="21" xfId="42" applyNumberFormat="1" applyFont="1" applyFill="1" applyBorder="1" applyAlignment="1">
      <alignment horizontal="center" vertical="center" wrapText="1"/>
    </xf>
    <xf numFmtId="2" fontId="21" fillId="34" borderId="22" xfId="42" applyNumberFormat="1" applyFont="1" applyFill="1" applyBorder="1" applyAlignment="1">
      <alignment horizontal="center" vertical="center" wrapText="1"/>
    </xf>
    <xf numFmtId="2" fontId="21" fillId="34" borderId="23" xfId="42" applyNumberFormat="1" applyFont="1" applyFill="1" applyBorder="1" applyAlignment="1">
      <alignment horizontal="center" vertical="center" wrapText="1"/>
    </xf>
    <xf numFmtId="0" fontId="22" fillId="33" borderId="21" xfId="42" applyFont="1" applyFill="1" applyBorder="1" applyAlignment="1">
      <alignment horizontal="center" vertical="top"/>
    </xf>
    <xf numFmtId="0" fontId="22" fillId="33" borderId="22" xfId="42" applyFont="1" applyFill="1" applyBorder="1" applyAlignment="1">
      <alignment horizontal="center" vertical="top"/>
    </xf>
    <xf numFmtId="0" fontId="22" fillId="33" borderId="23" xfId="42" applyFont="1" applyFill="1" applyBorder="1" applyAlignment="1">
      <alignment horizontal="center" vertical="top"/>
    </xf>
    <xf numFmtId="0" fontId="21" fillId="34" borderId="10" xfId="42" applyFont="1" applyFill="1" applyBorder="1" applyAlignment="1">
      <alignment horizontal="center" vertical="center" wrapText="1"/>
    </xf>
    <xf numFmtId="0" fontId="21" fillId="34" borderId="11" xfId="42" applyFont="1" applyFill="1" applyBorder="1" applyAlignment="1">
      <alignment horizontal="center" vertical="center" wrapText="1"/>
    </xf>
    <xf numFmtId="0" fontId="21" fillId="34" borderId="16" xfId="42" applyFont="1" applyFill="1" applyBorder="1" applyAlignment="1">
      <alignment horizontal="center" vertical="center" wrapText="1"/>
    </xf>
    <xf numFmtId="187" fontId="21" fillId="34" borderId="10" xfId="42" applyNumberFormat="1" applyFont="1" applyFill="1" applyBorder="1" applyAlignment="1">
      <alignment horizontal="center" vertical="center" wrapText="1"/>
    </xf>
    <xf numFmtId="187" fontId="21" fillId="34" borderId="11" xfId="42" applyNumberFormat="1" applyFont="1" applyFill="1" applyBorder="1" applyAlignment="1">
      <alignment horizontal="center" vertical="center" wrapText="1"/>
    </xf>
    <xf numFmtId="187" fontId="21" fillId="34" borderId="16" xfId="42" applyNumberFormat="1" applyFont="1" applyFill="1" applyBorder="1" applyAlignment="1">
      <alignment horizontal="center" vertical="center" wrapText="1"/>
    </xf>
    <xf numFmtId="0" fontId="21" fillId="34" borderId="12" xfId="42" applyFont="1" applyFill="1" applyBorder="1" applyAlignment="1">
      <alignment horizontal="left" vertical="top" wrapText="1" indent="4"/>
    </xf>
    <xf numFmtId="0" fontId="21" fillId="34" borderId="13" xfId="42" applyFont="1" applyFill="1" applyBorder="1" applyAlignment="1">
      <alignment horizontal="left" vertical="top" wrapText="1" indent="4"/>
    </xf>
    <xf numFmtId="0" fontId="21" fillId="34" borderId="14" xfId="42" applyFont="1" applyFill="1" applyBorder="1" applyAlignment="1">
      <alignment horizontal="left" vertical="top" wrapText="1" indent="4"/>
    </xf>
    <xf numFmtId="0" fontId="21" fillId="34" borderId="17" xfId="42" applyFont="1" applyFill="1" applyBorder="1" applyAlignment="1">
      <alignment horizontal="center" vertical="center" wrapText="1"/>
    </xf>
    <xf numFmtId="0" fontId="21" fillId="34" borderId="24" xfId="42" applyFont="1" applyFill="1" applyBorder="1" applyAlignment="1">
      <alignment horizontal="center" vertical="center" wrapText="1"/>
    </xf>
    <xf numFmtId="0" fontId="21" fillId="34" borderId="25" xfId="42" applyFont="1" applyFill="1" applyBorder="1" applyAlignment="1">
      <alignment horizontal="center" vertical="center" wrapText="1"/>
    </xf>
    <xf numFmtId="0" fontId="21" fillId="34" borderId="18" xfId="42" applyFont="1" applyFill="1" applyBorder="1" applyAlignment="1">
      <alignment horizontal="center" vertical="center" wrapText="1"/>
    </xf>
    <xf numFmtId="0" fontId="21" fillId="34" borderId="0" xfId="42" applyFont="1" applyFill="1" applyBorder="1" applyAlignment="1">
      <alignment horizontal="center" vertical="center" wrapText="1"/>
    </xf>
    <xf numFmtId="0" fontId="21" fillId="34" borderId="26" xfId="42" applyFont="1" applyFill="1" applyBorder="1" applyAlignment="1">
      <alignment horizontal="center" vertical="center" wrapText="1"/>
    </xf>
    <xf numFmtId="0" fontId="21" fillId="34" borderId="19" xfId="42" applyFont="1" applyFill="1" applyBorder="1" applyAlignment="1">
      <alignment horizontal="center" vertical="center" wrapText="1"/>
    </xf>
    <xf numFmtId="0" fontId="21" fillId="34" borderId="27" xfId="42" applyFont="1" applyFill="1" applyBorder="1" applyAlignment="1">
      <alignment horizontal="center" vertical="center" wrapText="1"/>
    </xf>
    <xf numFmtId="0" fontId="21" fillId="34" borderId="28" xfId="42" applyFont="1" applyFill="1" applyBorder="1" applyAlignment="1">
      <alignment horizontal="center" vertical="center" wrapText="1"/>
    </xf>
    <xf numFmtId="0" fontId="21" fillId="34" borderId="10" xfId="42" applyFont="1" applyFill="1" applyBorder="1" applyAlignment="1">
      <alignment horizontal="center" vertical="top" wrapText="1"/>
    </xf>
    <xf numFmtId="0" fontId="21" fillId="34" borderId="16" xfId="42" applyFont="1" applyFill="1" applyBorder="1" applyAlignment="1">
      <alignment horizontal="center" vertical="top" wrapText="1"/>
    </xf>
    <xf numFmtId="1" fontId="21" fillId="34" borderId="10" xfId="42" applyNumberFormat="1" applyFont="1" applyFill="1" applyBorder="1" applyAlignment="1">
      <alignment horizontal="center" vertical="center" wrapText="1"/>
    </xf>
    <xf numFmtId="1" fontId="21" fillId="34" borderId="11" xfId="42" applyNumberFormat="1" applyFont="1" applyFill="1" applyBorder="1" applyAlignment="1">
      <alignment horizontal="center" vertical="center" wrapText="1"/>
    </xf>
    <xf numFmtId="1" fontId="21" fillId="34" borderId="16" xfId="42" applyNumberFormat="1" applyFont="1" applyFill="1" applyBorder="1" applyAlignment="1">
      <alignment horizontal="center" vertical="center" wrapText="1"/>
    </xf>
    <xf numFmtId="3" fontId="21" fillId="34" borderId="10" xfId="42" applyNumberFormat="1" applyFont="1" applyFill="1" applyBorder="1" applyAlignment="1">
      <alignment horizontal="center" vertical="top" wrapText="1"/>
    </xf>
    <xf numFmtId="3" fontId="21" fillId="34" borderId="16" xfId="42" applyNumberFormat="1" applyFont="1" applyFill="1" applyBorder="1" applyAlignment="1">
      <alignment horizontal="center" vertical="top" wrapText="1"/>
    </xf>
    <xf numFmtId="0" fontId="29" fillId="0" borderId="15" xfId="42" applyFont="1" applyFill="1" applyBorder="1" applyAlignment="1">
      <alignment horizontal="center" vertical="center"/>
    </xf>
    <xf numFmtId="3" fontId="29" fillId="0" borderId="15" xfId="42" applyNumberFormat="1" applyFont="1" applyFill="1" applyBorder="1" applyAlignment="1">
      <alignment horizontal="center" vertical="center"/>
    </xf>
    <xf numFmtId="4" fontId="29" fillId="33" borderId="15" xfId="42" applyNumberFormat="1" applyFont="1" applyFill="1" applyBorder="1" applyAlignment="1">
      <alignment horizontal="center" vertical="center"/>
    </xf>
    <xf numFmtId="4" fontId="30" fillId="33" borderId="15" xfId="42" applyNumberFormat="1" applyFont="1" applyFill="1" applyBorder="1" applyAlignment="1">
      <alignment horizontal="center" vertical="center"/>
    </xf>
  </cellXfs>
  <cellStyles count="45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Normal 2" xfId="43"/>
    <cellStyle name="Normal 3" xfId="44"/>
    <cellStyle name="Normal 4" xfId="42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85"/>
  <sheetViews>
    <sheetView tabSelected="1" topLeftCell="A37" zoomScale="82" zoomScaleNormal="82" workbookViewId="0">
      <selection activeCell="W41" sqref="W41"/>
    </sheetView>
  </sheetViews>
  <sheetFormatPr defaultRowHeight="14.25" x14ac:dyDescent="0.2"/>
  <cols>
    <col min="1" max="1" width="3.625" style="24" customWidth="1"/>
    <col min="2" max="2" width="3.625" customWidth="1"/>
    <col min="3" max="3" width="7.25" customWidth="1"/>
    <col min="4" max="4" width="9.375" customWidth="1"/>
    <col min="5" max="5" width="14" customWidth="1"/>
    <col min="6" max="6" width="5.625" customWidth="1"/>
    <col min="7" max="7" width="8.25" style="1" customWidth="1"/>
    <col min="8" max="8" width="9.375" customWidth="1"/>
    <col min="9" max="9" width="6.25" customWidth="1"/>
    <col min="10" max="10" width="5" style="3" customWidth="1"/>
    <col min="11" max="11" width="3.625" customWidth="1"/>
    <col min="12" max="12" width="4.875" customWidth="1"/>
    <col min="13" max="13" width="4" customWidth="1"/>
    <col min="14" max="14" width="6.25" style="2" customWidth="1"/>
    <col min="15" max="15" width="7.25" customWidth="1"/>
    <col min="16" max="16" width="8.375" customWidth="1"/>
    <col min="17" max="17" width="5.875" style="5" customWidth="1"/>
    <col min="18" max="18" width="9.375" style="5" customWidth="1"/>
    <col min="19" max="19" width="6.5" style="5" customWidth="1"/>
    <col min="20" max="20" width="23" customWidth="1"/>
  </cols>
  <sheetData>
    <row r="1" spans="1:47" s="66" customFormat="1" ht="18" customHeight="1" x14ac:dyDescent="0.5">
      <c r="A1" s="92" t="s">
        <v>14</v>
      </c>
      <c r="B1" s="101" t="s">
        <v>0</v>
      </c>
      <c r="C1" s="102"/>
      <c r="D1" s="103"/>
      <c r="E1" s="112" t="s">
        <v>1</v>
      </c>
      <c r="F1" s="92" t="s">
        <v>2</v>
      </c>
      <c r="G1" s="92" t="s">
        <v>13</v>
      </c>
      <c r="H1" s="92" t="s">
        <v>3</v>
      </c>
      <c r="I1" s="92" t="s">
        <v>4</v>
      </c>
      <c r="J1" s="95" t="s">
        <v>5</v>
      </c>
      <c r="K1" s="98" t="s">
        <v>15</v>
      </c>
      <c r="L1" s="99"/>
      <c r="M1" s="99"/>
      <c r="N1" s="99"/>
      <c r="O1" s="99"/>
      <c r="P1" s="100"/>
      <c r="Q1" s="65"/>
      <c r="R1" s="86" t="s">
        <v>372</v>
      </c>
      <c r="S1" s="86" t="s">
        <v>468</v>
      </c>
      <c r="T1" s="83" t="s">
        <v>6</v>
      </c>
      <c r="U1" s="63"/>
      <c r="V1" s="63"/>
      <c r="W1" s="63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4"/>
      <c r="AI1" s="64"/>
      <c r="AJ1" s="64"/>
      <c r="AK1" s="64"/>
      <c r="AL1" s="64"/>
      <c r="AM1" s="64"/>
      <c r="AN1" s="64"/>
      <c r="AO1" s="64"/>
      <c r="AP1" s="64"/>
      <c r="AQ1" s="64"/>
      <c r="AR1" s="64"/>
      <c r="AS1" s="64"/>
      <c r="AT1" s="64"/>
      <c r="AU1" s="64"/>
    </row>
    <row r="2" spans="1:47" s="66" customFormat="1" ht="46.5" customHeight="1" x14ac:dyDescent="0.5">
      <c r="A2" s="93"/>
      <c r="B2" s="104"/>
      <c r="C2" s="105"/>
      <c r="D2" s="106"/>
      <c r="E2" s="113"/>
      <c r="F2" s="93"/>
      <c r="G2" s="93"/>
      <c r="H2" s="93"/>
      <c r="I2" s="93"/>
      <c r="J2" s="96"/>
      <c r="K2" s="77" t="s">
        <v>7</v>
      </c>
      <c r="L2" s="78"/>
      <c r="M2" s="79"/>
      <c r="N2" s="115" t="s">
        <v>8</v>
      </c>
      <c r="O2" s="110" t="s">
        <v>9</v>
      </c>
      <c r="P2" s="110" t="s">
        <v>10</v>
      </c>
      <c r="Q2" s="67" t="s">
        <v>11</v>
      </c>
      <c r="R2" s="87"/>
      <c r="S2" s="87"/>
      <c r="T2" s="84"/>
      <c r="U2" s="63"/>
      <c r="V2" s="63"/>
      <c r="W2" s="63"/>
      <c r="X2" s="64"/>
      <c r="Y2" s="64"/>
      <c r="Z2" s="64"/>
      <c r="AA2" s="64"/>
      <c r="AB2" s="64"/>
      <c r="AC2" s="64"/>
      <c r="AD2" s="64"/>
      <c r="AE2" s="64"/>
      <c r="AF2" s="64"/>
      <c r="AG2" s="64"/>
      <c r="AH2" s="64"/>
      <c r="AI2" s="64"/>
      <c r="AJ2" s="64"/>
      <c r="AK2" s="64"/>
      <c r="AL2" s="64"/>
      <c r="AM2" s="64"/>
      <c r="AN2" s="64"/>
      <c r="AO2" s="64"/>
      <c r="AP2" s="64"/>
      <c r="AQ2" s="64"/>
      <c r="AR2" s="64"/>
      <c r="AS2" s="64"/>
      <c r="AT2" s="64"/>
      <c r="AU2" s="64"/>
    </row>
    <row r="3" spans="1:47" s="66" customFormat="1" ht="18.75" customHeight="1" x14ac:dyDescent="0.5">
      <c r="A3" s="94"/>
      <c r="B3" s="107"/>
      <c r="C3" s="108"/>
      <c r="D3" s="109"/>
      <c r="E3" s="114"/>
      <c r="F3" s="94"/>
      <c r="G3" s="94"/>
      <c r="H3" s="94"/>
      <c r="I3" s="94"/>
      <c r="J3" s="97"/>
      <c r="K3" s="68" t="s">
        <v>16</v>
      </c>
      <c r="L3" s="68" t="s">
        <v>17</v>
      </c>
      <c r="M3" s="68" t="s">
        <v>18</v>
      </c>
      <c r="N3" s="116"/>
      <c r="O3" s="111"/>
      <c r="P3" s="111"/>
      <c r="Q3" s="69" t="s">
        <v>12</v>
      </c>
      <c r="R3" s="88"/>
      <c r="S3" s="88"/>
      <c r="T3" s="85"/>
      <c r="U3" s="63"/>
      <c r="V3" s="63"/>
      <c r="W3" s="63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  <c r="AT3" s="64"/>
      <c r="AU3" s="64"/>
    </row>
    <row r="4" spans="1:47" s="4" customFormat="1" ht="24" x14ac:dyDescent="0.5">
      <c r="A4" s="71" t="s">
        <v>20</v>
      </c>
      <c r="B4" s="25" t="s">
        <v>130</v>
      </c>
      <c r="C4" s="26" t="s">
        <v>374</v>
      </c>
      <c r="D4" s="27" t="s">
        <v>206</v>
      </c>
      <c r="E4" s="28" t="s">
        <v>301</v>
      </c>
      <c r="F4" s="29" t="s">
        <v>375</v>
      </c>
      <c r="G4" s="30" t="s">
        <v>267</v>
      </c>
      <c r="H4" s="31" t="s">
        <v>376</v>
      </c>
      <c r="I4" s="31" t="s">
        <v>85</v>
      </c>
      <c r="J4" s="32">
        <v>6</v>
      </c>
      <c r="K4" s="31" t="s">
        <v>300</v>
      </c>
      <c r="L4" s="31" t="s">
        <v>300</v>
      </c>
      <c r="M4" s="31" t="s">
        <v>107</v>
      </c>
      <c r="N4" s="15">
        <f t="shared" ref="N4:N33" si="0">K4*400+L4*100+M4</f>
        <v>90</v>
      </c>
      <c r="O4" s="14">
        <v>330</v>
      </c>
      <c r="P4" s="15">
        <f t="shared" ref="P4:P33" si="1">N4*O4</f>
        <v>29700</v>
      </c>
      <c r="Q4" s="16">
        <f t="shared" ref="Q4:Q41" si="2">P4*0.01%</f>
        <v>2.97</v>
      </c>
      <c r="R4" s="16">
        <f>Q4*90%</f>
        <v>2.673</v>
      </c>
      <c r="S4" s="17">
        <f>Q4-R4</f>
        <v>0.29700000000000015</v>
      </c>
      <c r="T4" s="11"/>
      <c r="U4" s="70"/>
      <c r="V4" s="70"/>
      <c r="W4" s="70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4"/>
      <c r="AN4" s="64"/>
      <c r="AO4" s="64"/>
      <c r="AP4" s="64"/>
      <c r="AQ4" s="64"/>
      <c r="AR4" s="64"/>
      <c r="AS4" s="64"/>
      <c r="AT4" s="64"/>
      <c r="AU4" s="64"/>
    </row>
    <row r="5" spans="1:47" s="4" customFormat="1" ht="24" x14ac:dyDescent="0.5">
      <c r="A5" s="72"/>
      <c r="B5" s="25"/>
      <c r="C5" s="26"/>
      <c r="D5" s="27"/>
      <c r="E5" s="28"/>
      <c r="F5" s="29"/>
      <c r="G5" s="30" t="s">
        <v>267</v>
      </c>
      <c r="H5" s="31" t="s">
        <v>290</v>
      </c>
      <c r="I5" s="31" t="s">
        <v>25</v>
      </c>
      <c r="J5" s="32">
        <v>6</v>
      </c>
      <c r="K5" s="31" t="s">
        <v>30</v>
      </c>
      <c r="L5" s="31" t="s">
        <v>22</v>
      </c>
      <c r="M5" s="31" t="s">
        <v>53</v>
      </c>
      <c r="N5" s="15">
        <f t="shared" ref="N5:N6" si="3">K5*400+L5*100+M5</f>
        <v>4734</v>
      </c>
      <c r="O5" s="14">
        <v>330</v>
      </c>
      <c r="P5" s="15">
        <f t="shared" ref="P5:P6" si="4">N5*O5</f>
        <v>1562220</v>
      </c>
      <c r="Q5" s="16">
        <f t="shared" ref="Q5:Q6" si="5">P5*0.01%</f>
        <v>156.22200000000001</v>
      </c>
      <c r="R5" s="16">
        <f t="shared" ref="R5:R6" si="6">Q5*90%</f>
        <v>140.59980000000002</v>
      </c>
      <c r="S5" s="17">
        <f t="shared" ref="S5:S6" si="7">Q5-R5</f>
        <v>15.622199999999992</v>
      </c>
      <c r="T5" s="11"/>
      <c r="U5" s="70"/>
      <c r="V5" s="70"/>
      <c r="W5" s="70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</row>
    <row r="6" spans="1:47" s="4" customFormat="1" ht="24" x14ac:dyDescent="0.5">
      <c r="A6" s="72"/>
      <c r="B6" s="25"/>
      <c r="C6" s="26"/>
      <c r="D6" s="27"/>
      <c r="E6" s="28"/>
      <c r="F6" s="29"/>
      <c r="G6" s="30" t="s">
        <v>267</v>
      </c>
      <c r="H6" s="31" t="s">
        <v>290</v>
      </c>
      <c r="I6" s="31" t="s">
        <v>30</v>
      </c>
      <c r="J6" s="32">
        <v>6</v>
      </c>
      <c r="K6" s="31" t="s">
        <v>20</v>
      </c>
      <c r="L6" s="31" t="s">
        <v>300</v>
      </c>
      <c r="M6" s="31" t="s">
        <v>23</v>
      </c>
      <c r="N6" s="15">
        <f t="shared" si="3"/>
        <v>404</v>
      </c>
      <c r="O6" s="14">
        <v>330</v>
      </c>
      <c r="P6" s="15">
        <f t="shared" si="4"/>
        <v>133320</v>
      </c>
      <c r="Q6" s="16">
        <f t="shared" si="5"/>
        <v>13.332000000000001</v>
      </c>
      <c r="R6" s="16">
        <f t="shared" si="6"/>
        <v>11.998800000000001</v>
      </c>
      <c r="S6" s="17">
        <f t="shared" si="7"/>
        <v>1.3331999999999997</v>
      </c>
      <c r="T6" s="11"/>
      <c r="U6" s="70"/>
      <c r="V6" s="70"/>
      <c r="W6" s="70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  <c r="AU6" s="64"/>
    </row>
    <row r="7" spans="1:47" s="4" customFormat="1" ht="24" x14ac:dyDescent="0.5">
      <c r="A7" s="73"/>
      <c r="B7" s="25"/>
      <c r="C7" s="26"/>
      <c r="D7" s="27"/>
      <c r="E7" s="28"/>
      <c r="F7" s="29"/>
      <c r="G7" s="30"/>
      <c r="H7" s="31"/>
      <c r="I7" s="31"/>
      <c r="J7" s="32"/>
      <c r="K7" s="31"/>
      <c r="L7" s="31"/>
      <c r="M7" s="31"/>
      <c r="N7" s="15"/>
      <c r="O7" s="14"/>
      <c r="P7" s="15">
        <f>SUM(P4:P6)</f>
        <v>1725240</v>
      </c>
      <c r="Q7" s="16">
        <f>SUM(Q4:Q6)</f>
        <v>172.524</v>
      </c>
      <c r="R7" s="16">
        <f>SUM(R4:R6)</f>
        <v>155.27160000000001</v>
      </c>
      <c r="S7" s="17">
        <f>SUM(S4:S6)</f>
        <v>17.252399999999994</v>
      </c>
      <c r="T7" s="11"/>
      <c r="U7" s="70"/>
      <c r="V7" s="70"/>
      <c r="W7" s="70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64"/>
      <c r="AK7" s="64"/>
      <c r="AL7" s="64"/>
      <c r="AM7" s="64"/>
      <c r="AN7" s="64"/>
      <c r="AO7" s="64"/>
      <c r="AP7" s="64"/>
      <c r="AQ7" s="64"/>
      <c r="AR7" s="64"/>
      <c r="AS7" s="64"/>
      <c r="AT7" s="64"/>
      <c r="AU7" s="64"/>
    </row>
    <row r="8" spans="1:47" s="4" customFormat="1" ht="24" x14ac:dyDescent="0.5">
      <c r="A8" s="71" t="s">
        <v>21</v>
      </c>
      <c r="B8" s="25" t="s">
        <v>129</v>
      </c>
      <c r="C8" s="26" t="s">
        <v>132</v>
      </c>
      <c r="D8" s="27" t="s">
        <v>203</v>
      </c>
      <c r="E8" s="28" t="s">
        <v>302</v>
      </c>
      <c r="F8" s="29" t="s">
        <v>119</v>
      </c>
      <c r="G8" s="30" t="s">
        <v>267</v>
      </c>
      <c r="H8" s="31" t="s">
        <v>269</v>
      </c>
      <c r="I8" s="31" t="s">
        <v>118</v>
      </c>
      <c r="J8" s="32">
        <v>6</v>
      </c>
      <c r="K8" s="31" t="s">
        <v>300</v>
      </c>
      <c r="L8" s="31" t="s">
        <v>21</v>
      </c>
      <c r="M8" s="31" t="s">
        <v>83</v>
      </c>
      <c r="N8" s="15">
        <f t="shared" si="0"/>
        <v>265</v>
      </c>
      <c r="O8" s="14">
        <v>330</v>
      </c>
      <c r="P8" s="15">
        <f t="shared" si="1"/>
        <v>87450</v>
      </c>
      <c r="Q8" s="16">
        <f t="shared" si="2"/>
        <v>8.745000000000001</v>
      </c>
      <c r="R8" s="16">
        <f t="shared" ref="R8:R117" si="8">Q8*90%</f>
        <v>7.8705000000000007</v>
      </c>
      <c r="S8" s="17">
        <f t="shared" ref="S8:S117" si="9">Q8-R8</f>
        <v>0.87450000000000028</v>
      </c>
      <c r="T8" s="11"/>
      <c r="U8" s="33"/>
      <c r="V8" s="33"/>
      <c r="W8" s="33"/>
    </row>
    <row r="9" spans="1:47" s="4" customFormat="1" ht="24" x14ac:dyDescent="0.5">
      <c r="A9" s="72"/>
      <c r="B9" s="25"/>
      <c r="C9" s="26"/>
      <c r="D9" s="27"/>
      <c r="E9" s="28"/>
      <c r="F9" s="29"/>
      <c r="G9" s="30" t="s">
        <v>267</v>
      </c>
      <c r="H9" s="31" t="s">
        <v>289</v>
      </c>
      <c r="I9" s="31" t="s">
        <v>47</v>
      </c>
      <c r="J9" s="32">
        <v>6</v>
      </c>
      <c r="K9" s="31" t="s">
        <v>28</v>
      </c>
      <c r="L9" s="31" t="s">
        <v>21</v>
      </c>
      <c r="M9" s="31" t="s">
        <v>115</v>
      </c>
      <c r="N9" s="15">
        <f t="shared" ref="N9" si="10">K9*400+L9*100+M9</f>
        <v>3898</v>
      </c>
      <c r="O9" s="14">
        <v>330</v>
      </c>
      <c r="P9" s="15">
        <f t="shared" ref="P9" si="11">N9*O9</f>
        <v>1286340</v>
      </c>
      <c r="Q9" s="16">
        <f t="shared" ref="Q9:Q10" si="12">P9*0.01%</f>
        <v>128.63400000000001</v>
      </c>
      <c r="R9" s="16">
        <f t="shared" ref="R9:R10" si="13">Q9*90%</f>
        <v>115.77060000000002</v>
      </c>
      <c r="S9" s="17">
        <f t="shared" ref="S9:S13" si="14">Q9-R9</f>
        <v>12.863399999999999</v>
      </c>
      <c r="T9" s="11"/>
      <c r="U9" s="33"/>
      <c r="V9" s="33"/>
      <c r="W9" s="33"/>
    </row>
    <row r="10" spans="1:47" s="4" customFormat="1" ht="24" x14ac:dyDescent="0.5">
      <c r="A10" s="73"/>
      <c r="B10" s="25"/>
      <c r="C10" s="26"/>
      <c r="D10" s="27"/>
      <c r="E10" s="28"/>
      <c r="F10" s="29"/>
      <c r="G10" s="30"/>
      <c r="H10" s="31"/>
      <c r="I10" s="31"/>
      <c r="J10" s="32"/>
      <c r="K10" s="31"/>
      <c r="L10" s="31"/>
      <c r="M10" s="31"/>
      <c r="N10" s="15"/>
      <c r="O10" s="14"/>
      <c r="P10" s="15">
        <f>SUM(P8:P9)</f>
        <v>1373790</v>
      </c>
      <c r="Q10" s="16">
        <f t="shared" si="12"/>
        <v>137.37900000000002</v>
      </c>
      <c r="R10" s="16">
        <f t="shared" si="13"/>
        <v>123.64110000000002</v>
      </c>
      <c r="S10" s="17">
        <f t="shared" si="14"/>
        <v>13.737899999999996</v>
      </c>
      <c r="T10" s="11"/>
      <c r="U10" s="33"/>
      <c r="V10" s="33"/>
      <c r="W10" s="33"/>
    </row>
    <row r="11" spans="1:47" s="4" customFormat="1" ht="23.25" x14ac:dyDescent="0.5">
      <c r="A11" s="71" t="s">
        <v>22</v>
      </c>
      <c r="B11" s="25" t="s">
        <v>129</v>
      </c>
      <c r="C11" s="26" t="s">
        <v>445</v>
      </c>
      <c r="D11" s="27" t="s">
        <v>203</v>
      </c>
      <c r="E11" s="12">
        <v>3470300098945</v>
      </c>
      <c r="F11" s="13">
        <v>56</v>
      </c>
      <c r="G11" s="14" t="s">
        <v>400</v>
      </c>
      <c r="H11" s="14">
        <v>915</v>
      </c>
      <c r="I11" s="14">
        <v>9</v>
      </c>
      <c r="J11" s="14">
        <v>1</v>
      </c>
      <c r="K11" s="14">
        <v>3</v>
      </c>
      <c r="L11" s="14">
        <v>3</v>
      </c>
      <c r="M11" s="14">
        <v>12</v>
      </c>
      <c r="N11" s="15">
        <v>1512</v>
      </c>
      <c r="O11" s="14">
        <v>330</v>
      </c>
      <c r="P11" s="15">
        <f>N11*O11</f>
        <v>498960</v>
      </c>
      <c r="Q11" s="16">
        <f>P11*0.01%</f>
        <v>49.896000000000001</v>
      </c>
      <c r="R11" s="16">
        <f>Q11*90%</f>
        <v>44.906400000000005</v>
      </c>
      <c r="S11" s="17">
        <f t="shared" si="14"/>
        <v>4.9895999999999958</v>
      </c>
      <c r="T11" s="11"/>
      <c r="U11" s="33"/>
      <c r="V11" s="33"/>
      <c r="W11" s="33"/>
    </row>
    <row r="12" spans="1:47" s="4" customFormat="1" ht="23.25" x14ac:dyDescent="0.5">
      <c r="A12" s="72"/>
      <c r="B12" s="25"/>
      <c r="C12" s="26"/>
      <c r="D12" s="27"/>
      <c r="E12" s="12"/>
      <c r="F12" s="13">
        <v>56</v>
      </c>
      <c r="G12" s="14" t="s">
        <v>400</v>
      </c>
      <c r="H12" s="14">
        <v>916</v>
      </c>
      <c r="I12" s="14">
        <v>12</v>
      </c>
      <c r="J12" s="14">
        <v>1</v>
      </c>
      <c r="K12" s="14">
        <v>7</v>
      </c>
      <c r="L12" s="14">
        <v>3</v>
      </c>
      <c r="M12" s="14">
        <v>26</v>
      </c>
      <c r="N12" s="15">
        <v>2826</v>
      </c>
      <c r="O12" s="14">
        <v>330</v>
      </c>
      <c r="P12" s="15">
        <f>N12*O12</f>
        <v>932580</v>
      </c>
      <c r="Q12" s="16">
        <f>P12*0.01%</f>
        <v>93.25800000000001</v>
      </c>
      <c r="R12" s="16">
        <f>Q12*90%</f>
        <v>83.932200000000009</v>
      </c>
      <c r="S12" s="17">
        <f t="shared" si="14"/>
        <v>9.325800000000001</v>
      </c>
      <c r="T12" s="11"/>
      <c r="U12" s="33"/>
      <c r="V12" s="33"/>
      <c r="W12" s="33"/>
    </row>
    <row r="13" spans="1:47" s="4" customFormat="1" ht="23.25" x14ac:dyDescent="0.5">
      <c r="A13" s="72"/>
      <c r="B13" s="25"/>
      <c r="C13" s="26"/>
      <c r="D13" s="27"/>
      <c r="E13" s="12"/>
      <c r="F13" s="13"/>
      <c r="G13" s="14"/>
      <c r="H13" s="14"/>
      <c r="I13" s="14"/>
      <c r="J13" s="14"/>
      <c r="K13" s="14"/>
      <c r="L13" s="14"/>
      <c r="M13" s="14"/>
      <c r="N13" s="15"/>
      <c r="O13" s="14"/>
      <c r="P13" s="15">
        <f>SUM(P11:P12)</f>
        <v>1431540</v>
      </c>
      <c r="Q13" s="16">
        <f>SUM(Q11:Q12)</f>
        <v>143.154</v>
      </c>
      <c r="R13" s="16">
        <f>SUM(R11:R12)</f>
        <v>128.83860000000001</v>
      </c>
      <c r="S13" s="17">
        <f t="shared" si="14"/>
        <v>14.315399999999983</v>
      </c>
      <c r="T13" s="11"/>
      <c r="U13" s="33"/>
      <c r="V13" s="33"/>
      <c r="W13" s="33"/>
    </row>
    <row r="14" spans="1:47" s="4" customFormat="1" ht="24" x14ac:dyDescent="0.5">
      <c r="A14" s="71" t="s">
        <v>23</v>
      </c>
      <c r="B14" s="25" t="s">
        <v>129</v>
      </c>
      <c r="C14" s="26" t="s">
        <v>133</v>
      </c>
      <c r="D14" s="27" t="s">
        <v>206</v>
      </c>
      <c r="E14" s="28" t="s">
        <v>303</v>
      </c>
      <c r="F14" s="29" t="s">
        <v>65</v>
      </c>
      <c r="G14" s="30" t="s">
        <v>267</v>
      </c>
      <c r="H14" s="31" t="s">
        <v>270</v>
      </c>
      <c r="I14" s="31" t="s">
        <v>57</v>
      </c>
      <c r="J14" s="32">
        <v>6</v>
      </c>
      <c r="K14" s="31" t="s">
        <v>24</v>
      </c>
      <c r="L14" s="31" t="s">
        <v>22</v>
      </c>
      <c r="M14" s="31" t="s">
        <v>32</v>
      </c>
      <c r="N14" s="15">
        <f t="shared" si="0"/>
        <v>2313</v>
      </c>
      <c r="O14" s="14">
        <v>330</v>
      </c>
      <c r="P14" s="15">
        <f t="shared" si="1"/>
        <v>763290</v>
      </c>
      <c r="Q14" s="16">
        <f t="shared" si="2"/>
        <v>76.329000000000008</v>
      </c>
      <c r="R14" s="16">
        <f t="shared" si="8"/>
        <v>68.696100000000015</v>
      </c>
      <c r="S14" s="17">
        <f t="shared" si="9"/>
        <v>7.6328999999999922</v>
      </c>
      <c r="T14" s="11"/>
      <c r="U14" s="33"/>
      <c r="V14" s="33"/>
      <c r="W14" s="33"/>
    </row>
    <row r="15" spans="1:47" s="4" customFormat="1" ht="23.25" x14ac:dyDescent="0.5">
      <c r="A15" s="72"/>
      <c r="B15" s="25"/>
      <c r="C15" s="26"/>
      <c r="D15" s="27"/>
      <c r="E15" s="12"/>
      <c r="F15" s="29"/>
      <c r="G15" s="30" t="s">
        <v>267</v>
      </c>
      <c r="H15" s="31" t="s">
        <v>271</v>
      </c>
      <c r="I15" s="31" t="s">
        <v>23</v>
      </c>
      <c r="J15" s="32">
        <v>6</v>
      </c>
      <c r="K15" s="31" t="s">
        <v>300</v>
      </c>
      <c r="L15" s="31" t="s">
        <v>300</v>
      </c>
      <c r="M15" s="31" t="s">
        <v>113</v>
      </c>
      <c r="N15" s="15">
        <f t="shared" si="0"/>
        <v>96</v>
      </c>
      <c r="O15" s="14">
        <v>330</v>
      </c>
      <c r="P15" s="15">
        <f t="shared" si="1"/>
        <v>31680</v>
      </c>
      <c r="Q15" s="16">
        <f t="shared" si="2"/>
        <v>3.1680000000000001</v>
      </c>
      <c r="R15" s="16">
        <f t="shared" si="8"/>
        <v>2.8512000000000004</v>
      </c>
      <c r="S15" s="17">
        <f t="shared" si="9"/>
        <v>0.31679999999999975</v>
      </c>
      <c r="T15" s="11"/>
      <c r="U15" s="33"/>
      <c r="V15" s="33"/>
      <c r="W15" s="33"/>
    </row>
    <row r="16" spans="1:47" s="4" customFormat="1" ht="23.25" x14ac:dyDescent="0.5">
      <c r="A16" s="73"/>
      <c r="B16" s="25"/>
      <c r="C16" s="26"/>
      <c r="D16" s="27"/>
      <c r="E16" s="12"/>
      <c r="F16" s="29"/>
      <c r="G16" s="30"/>
      <c r="H16" s="31"/>
      <c r="I16" s="31"/>
      <c r="J16" s="32"/>
      <c r="K16" s="31"/>
      <c r="L16" s="31"/>
      <c r="M16" s="31"/>
      <c r="N16" s="15"/>
      <c r="O16" s="14"/>
      <c r="P16" s="15">
        <f>SUM(P14:P15)</f>
        <v>794970</v>
      </c>
      <c r="Q16" s="16">
        <f t="shared" si="2"/>
        <v>79.497</v>
      </c>
      <c r="R16" s="16">
        <f t="shared" si="8"/>
        <v>71.547300000000007</v>
      </c>
      <c r="S16" s="17">
        <f t="shared" si="9"/>
        <v>7.9496999999999929</v>
      </c>
      <c r="T16" s="11"/>
      <c r="U16" s="33"/>
      <c r="V16" s="33"/>
      <c r="W16" s="33"/>
    </row>
    <row r="17" spans="1:23" s="4" customFormat="1" ht="24" x14ac:dyDescent="0.5">
      <c r="A17" s="71" t="s">
        <v>24</v>
      </c>
      <c r="B17" s="25" t="s">
        <v>130</v>
      </c>
      <c r="C17" s="26" t="s">
        <v>134</v>
      </c>
      <c r="D17" s="27" t="s">
        <v>207</v>
      </c>
      <c r="E17" s="28" t="s">
        <v>304</v>
      </c>
      <c r="F17" s="29" t="s">
        <v>223</v>
      </c>
      <c r="G17" s="30" t="s">
        <v>267</v>
      </c>
      <c r="H17" s="31" t="s">
        <v>272</v>
      </c>
      <c r="I17" s="31" t="s">
        <v>34</v>
      </c>
      <c r="J17" s="32">
        <v>6</v>
      </c>
      <c r="K17" s="31" t="s">
        <v>300</v>
      </c>
      <c r="L17" s="31" t="s">
        <v>20</v>
      </c>
      <c r="M17" s="31" t="s">
        <v>96</v>
      </c>
      <c r="N17" s="15">
        <f t="shared" si="0"/>
        <v>179</v>
      </c>
      <c r="O17" s="14">
        <v>330</v>
      </c>
      <c r="P17" s="15">
        <f t="shared" si="1"/>
        <v>59070</v>
      </c>
      <c r="Q17" s="16">
        <f t="shared" si="2"/>
        <v>5.907</v>
      </c>
      <c r="R17" s="16">
        <f t="shared" si="8"/>
        <v>5.3163</v>
      </c>
      <c r="S17" s="17">
        <f t="shared" si="9"/>
        <v>0.5907</v>
      </c>
      <c r="T17" s="11"/>
      <c r="U17" s="33"/>
      <c r="V17" s="33"/>
      <c r="W17" s="33"/>
    </row>
    <row r="18" spans="1:23" s="4" customFormat="1" ht="23.25" x14ac:dyDescent="0.5">
      <c r="A18" s="72"/>
      <c r="B18" s="25"/>
      <c r="C18" s="26"/>
      <c r="D18" s="27"/>
      <c r="E18" s="12"/>
      <c r="F18" s="29" t="s">
        <v>223</v>
      </c>
      <c r="G18" s="30" t="s">
        <v>267</v>
      </c>
      <c r="H18" s="31" t="s">
        <v>272</v>
      </c>
      <c r="I18" s="31" t="s">
        <v>36</v>
      </c>
      <c r="J18" s="32">
        <v>6</v>
      </c>
      <c r="K18" s="31" t="s">
        <v>300</v>
      </c>
      <c r="L18" s="31" t="s">
        <v>20</v>
      </c>
      <c r="M18" s="31" t="s">
        <v>56</v>
      </c>
      <c r="N18" s="15">
        <f t="shared" si="0"/>
        <v>137</v>
      </c>
      <c r="O18" s="14">
        <v>330</v>
      </c>
      <c r="P18" s="15">
        <f t="shared" si="1"/>
        <v>45210</v>
      </c>
      <c r="Q18" s="16">
        <f t="shared" si="2"/>
        <v>4.5209999999999999</v>
      </c>
      <c r="R18" s="16">
        <f t="shared" si="8"/>
        <v>4.0689000000000002</v>
      </c>
      <c r="S18" s="17">
        <f t="shared" si="9"/>
        <v>0.45209999999999972</v>
      </c>
      <c r="T18" s="11"/>
      <c r="U18" s="33"/>
      <c r="V18" s="33"/>
      <c r="W18" s="33"/>
    </row>
    <row r="19" spans="1:23" s="4" customFormat="1" ht="23.25" x14ac:dyDescent="0.5">
      <c r="A19" s="72"/>
      <c r="B19" s="25"/>
      <c r="C19" s="26"/>
      <c r="D19" s="27"/>
      <c r="E19" s="12"/>
      <c r="F19" s="29" t="s">
        <v>85</v>
      </c>
      <c r="G19" s="30" t="s">
        <v>267</v>
      </c>
      <c r="H19" s="31"/>
      <c r="I19" s="31"/>
      <c r="J19" s="32">
        <v>6</v>
      </c>
      <c r="K19" s="31"/>
      <c r="L19" s="31"/>
      <c r="M19" s="31"/>
      <c r="N19" s="15">
        <f t="shared" si="0"/>
        <v>0</v>
      </c>
      <c r="O19" s="14">
        <v>330</v>
      </c>
      <c r="P19" s="15">
        <f t="shared" si="1"/>
        <v>0</v>
      </c>
      <c r="Q19" s="16">
        <f t="shared" si="2"/>
        <v>0</v>
      </c>
      <c r="R19" s="16">
        <f t="shared" si="8"/>
        <v>0</v>
      </c>
      <c r="S19" s="17">
        <f t="shared" si="9"/>
        <v>0</v>
      </c>
      <c r="T19" s="11"/>
      <c r="U19" s="33"/>
      <c r="V19" s="33"/>
      <c r="W19" s="33"/>
    </row>
    <row r="20" spans="1:23" s="4" customFormat="1" ht="23.25" x14ac:dyDescent="0.5">
      <c r="A20" s="73"/>
      <c r="B20" s="25"/>
      <c r="C20" s="26"/>
      <c r="D20" s="27"/>
      <c r="E20" s="12"/>
      <c r="F20" s="29"/>
      <c r="G20" s="30" t="s">
        <v>267</v>
      </c>
      <c r="H20" s="31" t="s">
        <v>273</v>
      </c>
      <c r="I20" s="31" t="s">
        <v>20</v>
      </c>
      <c r="J20" s="32">
        <v>6</v>
      </c>
      <c r="K20" s="31" t="s">
        <v>300</v>
      </c>
      <c r="L20" s="31" t="s">
        <v>21</v>
      </c>
      <c r="M20" s="31" t="s">
        <v>38</v>
      </c>
      <c r="N20" s="15">
        <f t="shared" si="0"/>
        <v>219</v>
      </c>
      <c r="O20" s="14">
        <v>330</v>
      </c>
      <c r="P20" s="15">
        <f t="shared" si="1"/>
        <v>72270</v>
      </c>
      <c r="Q20" s="16">
        <f t="shared" si="2"/>
        <v>7.2270000000000003</v>
      </c>
      <c r="R20" s="16">
        <f t="shared" si="8"/>
        <v>6.5043000000000006</v>
      </c>
      <c r="S20" s="17">
        <f t="shared" si="9"/>
        <v>0.72269999999999968</v>
      </c>
      <c r="T20" s="11"/>
      <c r="U20" s="33"/>
      <c r="V20" s="33"/>
      <c r="W20" s="33"/>
    </row>
    <row r="21" spans="1:23" s="4" customFormat="1" ht="23.25" x14ac:dyDescent="0.5">
      <c r="A21" s="35" t="s">
        <v>25</v>
      </c>
      <c r="B21" s="25"/>
      <c r="C21" s="26"/>
      <c r="D21" s="27"/>
      <c r="E21" s="12"/>
      <c r="F21" s="29"/>
      <c r="G21" s="30"/>
      <c r="H21" s="31"/>
      <c r="I21" s="31"/>
      <c r="J21" s="32"/>
      <c r="K21" s="31"/>
      <c r="L21" s="31"/>
      <c r="M21" s="31"/>
      <c r="N21" s="15"/>
      <c r="O21" s="14"/>
      <c r="P21" s="15">
        <f>SUM(P17:P20)</f>
        <v>176550</v>
      </c>
      <c r="Q21" s="16">
        <f t="shared" si="2"/>
        <v>17.655000000000001</v>
      </c>
      <c r="R21" s="16">
        <f t="shared" si="8"/>
        <v>15.889500000000002</v>
      </c>
      <c r="S21" s="17">
        <f t="shared" si="9"/>
        <v>1.7654999999999994</v>
      </c>
      <c r="T21" s="11"/>
      <c r="U21" s="33"/>
      <c r="V21" s="33"/>
      <c r="W21" s="33"/>
    </row>
    <row r="22" spans="1:23" s="4" customFormat="1" ht="23.25" x14ac:dyDescent="0.5">
      <c r="A22" s="71" t="s">
        <v>26</v>
      </c>
      <c r="B22" s="25" t="s">
        <v>130</v>
      </c>
      <c r="C22" s="26" t="s">
        <v>409</v>
      </c>
      <c r="D22" s="27" t="s">
        <v>206</v>
      </c>
      <c r="E22" s="19">
        <v>3470300093820</v>
      </c>
      <c r="F22" s="13">
        <v>12</v>
      </c>
      <c r="G22" s="14" t="s">
        <v>400</v>
      </c>
      <c r="H22" s="14">
        <v>820</v>
      </c>
      <c r="I22" s="14">
        <v>70</v>
      </c>
      <c r="J22" s="14">
        <v>1</v>
      </c>
      <c r="K22" s="14">
        <v>2</v>
      </c>
      <c r="L22" s="14">
        <v>2</v>
      </c>
      <c r="M22" s="14">
        <v>99</v>
      </c>
      <c r="N22" s="15">
        <v>1099</v>
      </c>
      <c r="O22" s="14">
        <v>330</v>
      </c>
      <c r="P22" s="15">
        <f>N22*O22</f>
        <v>362670</v>
      </c>
      <c r="Q22" s="16">
        <f t="shared" si="2"/>
        <v>36.267000000000003</v>
      </c>
      <c r="R22" s="16">
        <f t="shared" si="8"/>
        <v>32.640300000000003</v>
      </c>
      <c r="S22" s="17">
        <f t="shared" si="9"/>
        <v>3.6266999999999996</v>
      </c>
      <c r="T22" s="11"/>
      <c r="U22" s="33"/>
      <c r="V22" s="33"/>
      <c r="W22" s="33"/>
    </row>
    <row r="23" spans="1:23" s="4" customFormat="1" ht="23.25" x14ac:dyDescent="0.5">
      <c r="A23" s="72"/>
      <c r="B23" s="80" t="s">
        <v>410</v>
      </c>
      <c r="C23" s="81"/>
      <c r="D23" s="82"/>
      <c r="E23" s="12"/>
      <c r="F23" s="13">
        <v>12</v>
      </c>
      <c r="G23" s="14" t="s">
        <v>400</v>
      </c>
      <c r="H23" s="14">
        <v>919</v>
      </c>
      <c r="I23" s="14">
        <v>12</v>
      </c>
      <c r="J23" s="14">
        <v>1</v>
      </c>
      <c r="K23" s="14">
        <v>1</v>
      </c>
      <c r="L23" s="14">
        <v>0</v>
      </c>
      <c r="M23" s="14">
        <v>83</v>
      </c>
      <c r="N23" s="15">
        <v>483</v>
      </c>
      <c r="O23" s="14">
        <v>330</v>
      </c>
      <c r="P23" s="15">
        <f>N23*O23</f>
        <v>159390</v>
      </c>
      <c r="Q23" s="16">
        <f t="shared" si="2"/>
        <v>15.939</v>
      </c>
      <c r="R23" s="16">
        <f t="shared" si="8"/>
        <v>14.3451</v>
      </c>
      <c r="S23" s="17">
        <f t="shared" si="9"/>
        <v>1.5938999999999997</v>
      </c>
      <c r="T23" s="11"/>
      <c r="U23" s="33"/>
      <c r="V23" s="33"/>
      <c r="W23" s="33"/>
    </row>
    <row r="24" spans="1:23" s="4" customFormat="1" ht="23.25" x14ac:dyDescent="0.5">
      <c r="A24" s="73"/>
      <c r="B24" s="25"/>
      <c r="C24" s="26"/>
      <c r="D24" s="27"/>
      <c r="E24" s="12"/>
      <c r="F24" s="13"/>
      <c r="G24" s="14"/>
      <c r="H24" s="14"/>
      <c r="I24" s="14"/>
      <c r="J24" s="14"/>
      <c r="K24" s="14"/>
      <c r="L24" s="14"/>
      <c r="M24" s="14"/>
      <c r="N24" s="15"/>
      <c r="O24" s="14"/>
      <c r="P24" s="15">
        <f>SUM(P22:P23)</f>
        <v>522060</v>
      </c>
      <c r="Q24" s="16">
        <f t="shared" si="2"/>
        <v>52.206000000000003</v>
      </c>
      <c r="R24" s="16">
        <f t="shared" si="8"/>
        <v>46.985400000000006</v>
      </c>
      <c r="S24" s="17">
        <f t="shared" si="9"/>
        <v>5.2205999999999975</v>
      </c>
      <c r="T24" s="11"/>
      <c r="U24" s="33"/>
      <c r="V24" s="33"/>
      <c r="W24" s="33"/>
    </row>
    <row r="25" spans="1:23" s="4" customFormat="1" ht="24" x14ac:dyDescent="0.5">
      <c r="A25" s="71" t="s">
        <v>27</v>
      </c>
      <c r="B25" s="25" t="s">
        <v>130</v>
      </c>
      <c r="C25" s="26" t="s">
        <v>135</v>
      </c>
      <c r="D25" s="27" t="s">
        <v>204</v>
      </c>
      <c r="E25" s="28" t="s">
        <v>305</v>
      </c>
      <c r="F25" s="29" t="s">
        <v>62</v>
      </c>
      <c r="G25" s="30" t="s">
        <v>267</v>
      </c>
      <c r="H25" s="31" t="s">
        <v>274</v>
      </c>
      <c r="I25" s="31" t="s">
        <v>30</v>
      </c>
      <c r="J25" s="32">
        <v>6</v>
      </c>
      <c r="K25" s="31" t="s">
        <v>24</v>
      </c>
      <c r="L25" s="31" t="s">
        <v>20</v>
      </c>
      <c r="M25" s="31" t="s">
        <v>39</v>
      </c>
      <c r="N25" s="15">
        <f t="shared" si="0"/>
        <v>2120</v>
      </c>
      <c r="O25" s="14">
        <v>330</v>
      </c>
      <c r="P25" s="15">
        <f t="shared" si="1"/>
        <v>699600</v>
      </c>
      <c r="Q25" s="16">
        <f t="shared" si="2"/>
        <v>69.960000000000008</v>
      </c>
      <c r="R25" s="16">
        <f t="shared" si="8"/>
        <v>62.964000000000006</v>
      </c>
      <c r="S25" s="17">
        <f t="shared" si="9"/>
        <v>6.9960000000000022</v>
      </c>
      <c r="T25" s="11"/>
      <c r="U25" s="33"/>
      <c r="V25" s="33"/>
      <c r="W25" s="33"/>
    </row>
    <row r="26" spans="1:23" s="4" customFormat="1" ht="23.25" x14ac:dyDescent="0.5">
      <c r="A26" s="72"/>
      <c r="B26" s="25"/>
      <c r="C26" s="26"/>
      <c r="D26" s="27"/>
      <c r="E26" s="12"/>
      <c r="F26" s="29"/>
      <c r="G26" s="30" t="s">
        <v>267</v>
      </c>
      <c r="H26" s="31" t="s">
        <v>274</v>
      </c>
      <c r="I26" s="31" t="s">
        <v>33</v>
      </c>
      <c r="J26" s="32">
        <v>6</v>
      </c>
      <c r="K26" s="31" t="s">
        <v>24</v>
      </c>
      <c r="L26" s="31" t="s">
        <v>21</v>
      </c>
      <c r="M26" s="31" t="s">
        <v>77</v>
      </c>
      <c r="N26" s="15">
        <f t="shared" si="0"/>
        <v>2259</v>
      </c>
      <c r="O26" s="14">
        <v>330</v>
      </c>
      <c r="P26" s="15">
        <f t="shared" si="1"/>
        <v>745470</v>
      </c>
      <c r="Q26" s="16">
        <f t="shared" si="2"/>
        <v>74.546999999999997</v>
      </c>
      <c r="R26" s="16">
        <f t="shared" si="8"/>
        <v>67.092299999999994</v>
      </c>
      <c r="S26" s="17">
        <f t="shared" si="9"/>
        <v>7.4547000000000025</v>
      </c>
      <c r="T26" s="11"/>
      <c r="U26" s="33"/>
      <c r="V26" s="33"/>
      <c r="W26" s="33"/>
    </row>
    <row r="27" spans="1:23" s="4" customFormat="1" ht="23.25" x14ac:dyDescent="0.5">
      <c r="A27" s="72"/>
      <c r="B27" s="25"/>
      <c r="C27" s="26"/>
      <c r="D27" s="27"/>
      <c r="E27" s="12"/>
      <c r="F27" s="29"/>
      <c r="G27" s="30" t="s">
        <v>267</v>
      </c>
      <c r="H27" s="31" t="s">
        <v>275</v>
      </c>
      <c r="I27" s="31" t="s">
        <v>35</v>
      </c>
      <c r="J27" s="32">
        <v>6</v>
      </c>
      <c r="K27" s="31" t="s">
        <v>300</v>
      </c>
      <c r="L27" s="31" t="s">
        <v>22</v>
      </c>
      <c r="M27" s="31" t="s">
        <v>98</v>
      </c>
      <c r="N27" s="15">
        <f t="shared" si="0"/>
        <v>381</v>
      </c>
      <c r="O27" s="14">
        <v>330</v>
      </c>
      <c r="P27" s="15">
        <f t="shared" si="1"/>
        <v>125730</v>
      </c>
      <c r="Q27" s="16">
        <f t="shared" si="2"/>
        <v>12.573</v>
      </c>
      <c r="R27" s="16">
        <f t="shared" si="8"/>
        <v>11.315700000000001</v>
      </c>
      <c r="S27" s="17">
        <f t="shared" si="9"/>
        <v>1.257299999999999</v>
      </c>
      <c r="T27" s="11"/>
      <c r="U27" s="33"/>
      <c r="V27" s="33"/>
      <c r="W27" s="33"/>
    </row>
    <row r="28" spans="1:23" s="4" customFormat="1" ht="23.25" x14ac:dyDescent="0.5">
      <c r="A28" s="73"/>
      <c r="B28" s="25"/>
      <c r="C28" s="26"/>
      <c r="D28" s="27"/>
      <c r="E28" s="12"/>
      <c r="F28" s="29"/>
      <c r="G28" s="30"/>
      <c r="H28" s="31"/>
      <c r="I28" s="31"/>
      <c r="J28" s="32"/>
      <c r="K28" s="31"/>
      <c r="L28" s="31"/>
      <c r="M28" s="31"/>
      <c r="N28" s="15"/>
      <c r="O28" s="14"/>
      <c r="P28" s="15">
        <f>SUM(P25:P27)</f>
        <v>1570800</v>
      </c>
      <c r="Q28" s="16">
        <f t="shared" si="2"/>
        <v>157.08000000000001</v>
      </c>
      <c r="R28" s="16">
        <f t="shared" si="8"/>
        <v>141.37200000000001</v>
      </c>
      <c r="S28" s="17">
        <f t="shared" si="9"/>
        <v>15.707999999999998</v>
      </c>
      <c r="T28" s="11"/>
      <c r="U28" s="33"/>
      <c r="V28" s="33"/>
      <c r="W28" s="33"/>
    </row>
    <row r="29" spans="1:23" s="4" customFormat="1" ht="24" x14ac:dyDescent="0.5">
      <c r="A29" s="71" t="s">
        <v>28</v>
      </c>
      <c r="B29" s="25" t="s">
        <v>130</v>
      </c>
      <c r="C29" s="26" t="s">
        <v>136</v>
      </c>
      <c r="D29" s="27" t="s">
        <v>204</v>
      </c>
      <c r="E29" s="28" t="s">
        <v>306</v>
      </c>
      <c r="F29" s="29" t="s">
        <v>224</v>
      </c>
      <c r="G29" s="30" t="s">
        <v>267</v>
      </c>
      <c r="H29" s="31" t="s">
        <v>276</v>
      </c>
      <c r="I29" s="31" t="s">
        <v>44</v>
      </c>
      <c r="J29" s="32">
        <v>6</v>
      </c>
      <c r="K29" s="31" t="s">
        <v>21</v>
      </c>
      <c r="L29" s="31" t="s">
        <v>22</v>
      </c>
      <c r="M29" s="31" t="s">
        <v>68</v>
      </c>
      <c r="N29" s="15">
        <f t="shared" si="0"/>
        <v>1150</v>
      </c>
      <c r="O29" s="14">
        <v>330</v>
      </c>
      <c r="P29" s="15">
        <f t="shared" si="1"/>
        <v>379500</v>
      </c>
      <c r="Q29" s="16">
        <f t="shared" si="2"/>
        <v>37.950000000000003</v>
      </c>
      <c r="R29" s="16">
        <f t="shared" si="8"/>
        <v>34.155000000000001</v>
      </c>
      <c r="S29" s="17">
        <f t="shared" si="9"/>
        <v>3.7950000000000017</v>
      </c>
      <c r="T29" s="11"/>
      <c r="U29" s="33"/>
      <c r="V29" s="33"/>
      <c r="W29" s="33"/>
    </row>
    <row r="30" spans="1:23" s="4" customFormat="1" ht="23.25" x14ac:dyDescent="0.5">
      <c r="A30" s="72"/>
      <c r="B30" s="25"/>
      <c r="C30" s="26"/>
      <c r="D30" s="27"/>
      <c r="E30" s="12"/>
      <c r="F30" s="29"/>
      <c r="G30" s="30" t="s">
        <v>267</v>
      </c>
      <c r="H30" s="31" t="s">
        <v>277</v>
      </c>
      <c r="I30" s="31" t="s">
        <v>21</v>
      </c>
      <c r="J30" s="32">
        <v>6</v>
      </c>
      <c r="K30" s="31" t="s">
        <v>24</v>
      </c>
      <c r="L30" s="31" t="s">
        <v>21</v>
      </c>
      <c r="M30" s="31" t="s">
        <v>64</v>
      </c>
      <c r="N30" s="15">
        <f t="shared" si="0"/>
        <v>2246</v>
      </c>
      <c r="O30" s="14">
        <v>330</v>
      </c>
      <c r="P30" s="15">
        <f t="shared" si="1"/>
        <v>741180</v>
      </c>
      <c r="Q30" s="16">
        <f t="shared" si="2"/>
        <v>74.118000000000009</v>
      </c>
      <c r="R30" s="16">
        <f t="shared" si="8"/>
        <v>66.70620000000001</v>
      </c>
      <c r="S30" s="17">
        <f t="shared" si="9"/>
        <v>7.4117999999999995</v>
      </c>
      <c r="T30" s="11"/>
      <c r="U30" s="33"/>
      <c r="V30" s="33"/>
      <c r="W30" s="33"/>
    </row>
    <row r="31" spans="1:23" s="4" customFormat="1" ht="23.25" x14ac:dyDescent="0.5">
      <c r="A31" s="72"/>
      <c r="B31" s="25"/>
      <c r="C31" s="26"/>
      <c r="D31" s="27"/>
      <c r="E31" s="12"/>
      <c r="F31" s="29"/>
      <c r="G31" s="30" t="s">
        <v>267</v>
      </c>
      <c r="H31" s="31" t="s">
        <v>269</v>
      </c>
      <c r="I31" s="31" t="s">
        <v>62</v>
      </c>
      <c r="J31" s="32">
        <v>6</v>
      </c>
      <c r="K31" s="31" t="s">
        <v>300</v>
      </c>
      <c r="L31" s="31" t="s">
        <v>300</v>
      </c>
      <c r="M31" s="31" t="s">
        <v>55</v>
      </c>
      <c r="N31" s="15">
        <f t="shared" si="0"/>
        <v>36</v>
      </c>
      <c r="O31" s="14">
        <v>330</v>
      </c>
      <c r="P31" s="15">
        <f t="shared" si="1"/>
        <v>11880</v>
      </c>
      <c r="Q31" s="16">
        <f t="shared" si="2"/>
        <v>1.1880000000000002</v>
      </c>
      <c r="R31" s="16">
        <f t="shared" si="8"/>
        <v>1.0692000000000002</v>
      </c>
      <c r="S31" s="17">
        <f t="shared" si="9"/>
        <v>0.11880000000000002</v>
      </c>
      <c r="T31" s="11"/>
      <c r="U31" s="33"/>
      <c r="V31" s="33"/>
      <c r="W31" s="33"/>
    </row>
    <row r="32" spans="1:23" s="4" customFormat="1" ht="23.25" x14ac:dyDescent="0.5">
      <c r="A32" s="73"/>
      <c r="B32" s="25"/>
      <c r="C32" s="26"/>
      <c r="D32" s="27"/>
      <c r="E32" s="12"/>
      <c r="F32" s="29"/>
      <c r="G32" s="30"/>
      <c r="H32" s="31"/>
      <c r="I32" s="31"/>
      <c r="J32" s="32"/>
      <c r="K32" s="31"/>
      <c r="L32" s="31"/>
      <c r="M32" s="31"/>
      <c r="N32" s="15"/>
      <c r="O32" s="14"/>
      <c r="P32" s="15">
        <f>SUM(P29:P31)</f>
        <v>1132560</v>
      </c>
      <c r="Q32" s="16">
        <f t="shared" si="2"/>
        <v>113.256</v>
      </c>
      <c r="R32" s="16">
        <f t="shared" si="8"/>
        <v>101.93040000000001</v>
      </c>
      <c r="S32" s="17">
        <f t="shared" si="9"/>
        <v>11.325599999999994</v>
      </c>
      <c r="T32" s="11"/>
      <c r="U32" s="33"/>
      <c r="V32" s="33"/>
      <c r="W32" s="33"/>
    </row>
    <row r="33" spans="1:23" s="4" customFormat="1" ht="24" x14ac:dyDescent="0.5">
      <c r="A33" s="34" t="s">
        <v>29</v>
      </c>
      <c r="B33" s="25" t="s">
        <v>131</v>
      </c>
      <c r="C33" s="26" t="s">
        <v>137</v>
      </c>
      <c r="D33" s="27" t="s">
        <v>206</v>
      </c>
      <c r="E33" s="28" t="s">
        <v>307</v>
      </c>
      <c r="F33" s="29" t="s">
        <v>225</v>
      </c>
      <c r="G33" s="30" t="s">
        <v>267</v>
      </c>
      <c r="H33" s="31" t="s">
        <v>278</v>
      </c>
      <c r="I33" s="31" t="s">
        <v>25</v>
      </c>
      <c r="J33" s="32">
        <v>6</v>
      </c>
      <c r="K33" s="31" t="s">
        <v>21</v>
      </c>
      <c r="L33" s="31" t="s">
        <v>20</v>
      </c>
      <c r="M33" s="31" t="s">
        <v>36</v>
      </c>
      <c r="N33" s="15">
        <f t="shared" si="0"/>
        <v>917</v>
      </c>
      <c r="O33" s="14">
        <v>330</v>
      </c>
      <c r="P33" s="15">
        <f t="shared" si="1"/>
        <v>302610</v>
      </c>
      <c r="Q33" s="16">
        <f t="shared" si="2"/>
        <v>30.261000000000003</v>
      </c>
      <c r="R33" s="16">
        <f t="shared" si="8"/>
        <v>27.234900000000003</v>
      </c>
      <c r="S33" s="17">
        <f t="shared" si="9"/>
        <v>3.0260999999999996</v>
      </c>
      <c r="T33" s="11"/>
      <c r="U33" s="33"/>
      <c r="V33" s="33"/>
      <c r="W33" s="33"/>
    </row>
    <row r="34" spans="1:23" s="4" customFormat="1" ht="23.25" x14ac:dyDescent="0.5">
      <c r="A34" s="71" t="s">
        <v>30</v>
      </c>
      <c r="B34" s="25" t="s">
        <v>130</v>
      </c>
      <c r="C34" s="26" t="s">
        <v>454</v>
      </c>
      <c r="D34" s="27" t="s">
        <v>455</v>
      </c>
      <c r="E34" s="19">
        <v>3470300003090</v>
      </c>
      <c r="F34" s="13" t="s">
        <v>453</v>
      </c>
      <c r="G34" s="14" t="s">
        <v>400</v>
      </c>
      <c r="H34" s="14">
        <v>915</v>
      </c>
      <c r="I34" s="14">
        <v>4</v>
      </c>
      <c r="J34" s="14">
        <v>1</v>
      </c>
      <c r="K34" s="14">
        <v>4</v>
      </c>
      <c r="L34" s="14">
        <v>1</v>
      </c>
      <c r="M34" s="14">
        <v>72</v>
      </c>
      <c r="N34" s="15">
        <v>1772</v>
      </c>
      <c r="O34" s="14">
        <v>330</v>
      </c>
      <c r="P34" s="15">
        <f>N34*O34</f>
        <v>584760</v>
      </c>
      <c r="Q34" s="16">
        <f t="shared" si="2"/>
        <v>58.476000000000006</v>
      </c>
      <c r="R34" s="16">
        <f t="shared" si="8"/>
        <v>52.628400000000006</v>
      </c>
      <c r="S34" s="17">
        <f t="shared" si="9"/>
        <v>5.8475999999999999</v>
      </c>
      <c r="T34" s="11"/>
      <c r="U34" s="33"/>
      <c r="V34" s="33"/>
      <c r="W34" s="33"/>
    </row>
    <row r="35" spans="1:23" s="4" customFormat="1" ht="23.25" x14ac:dyDescent="0.5">
      <c r="A35" s="72"/>
      <c r="B35" s="25"/>
      <c r="C35" s="26"/>
      <c r="D35" s="27"/>
      <c r="E35" s="12"/>
      <c r="F35" s="13" t="s">
        <v>453</v>
      </c>
      <c r="G35" s="14" t="s">
        <v>400</v>
      </c>
      <c r="H35" s="14">
        <v>916</v>
      </c>
      <c r="I35" s="14">
        <v>7</v>
      </c>
      <c r="J35" s="14">
        <v>1</v>
      </c>
      <c r="K35" s="14">
        <v>3</v>
      </c>
      <c r="L35" s="14">
        <v>1</v>
      </c>
      <c r="M35" s="14">
        <v>22</v>
      </c>
      <c r="N35" s="15">
        <v>1322</v>
      </c>
      <c r="O35" s="14">
        <v>330</v>
      </c>
      <c r="P35" s="15">
        <f>N35*O35</f>
        <v>436260</v>
      </c>
      <c r="Q35" s="16">
        <f t="shared" si="2"/>
        <v>43.626000000000005</v>
      </c>
      <c r="R35" s="16">
        <f t="shared" si="8"/>
        <v>39.263400000000004</v>
      </c>
      <c r="S35" s="17">
        <f t="shared" si="9"/>
        <v>4.3626000000000005</v>
      </c>
      <c r="T35" s="11"/>
      <c r="U35" s="33"/>
      <c r="V35" s="33"/>
      <c r="W35" s="33"/>
    </row>
    <row r="36" spans="1:23" s="4" customFormat="1" ht="23.25" x14ac:dyDescent="0.5">
      <c r="A36" s="73"/>
      <c r="B36" s="25"/>
      <c r="C36" s="26"/>
      <c r="D36" s="27"/>
      <c r="E36" s="12"/>
      <c r="F36" s="13"/>
      <c r="G36" s="14"/>
      <c r="H36" s="14"/>
      <c r="I36" s="14"/>
      <c r="J36" s="14"/>
      <c r="K36" s="14"/>
      <c r="L36" s="14"/>
      <c r="M36" s="14"/>
      <c r="N36" s="15"/>
      <c r="O36" s="14"/>
      <c r="P36" s="15">
        <f>SUM(P34:P35)</f>
        <v>1021020</v>
      </c>
      <c r="Q36" s="16">
        <f t="shared" si="2"/>
        <v>102.102</v>
      </c>
      <c r="R36" s="16">
        <f t="shared" si="8"/>
        <v>91.891800000000003</v>
      </c>
      <c r="S36" s="17">
        <f t="shared" si="9"/>
        <v>10.2102</v>
      </c>
      <c r="T36" s="11"/>
      <c r="U36" s="33"/>
      <c r="V36" s="33"/>
      <c r="W36" s="33"/>
    </row>
    <row r="37" spans="1:23" s="4" customFormat="1" ht="23.25" x14ac:dyDescent="0.5">
      <c r="A37" s="71" t="s">
        <v>31</v>
      </c>
      <c r="B37" s="25" t="s">
        <v>129</v>
      </c>
      <c r="C37" s="26" t="s">
        <v>424</v>
      </c>
      <c r="D37" s="27" t="s">
        <v>425</v>
      </c>
      <c r="E37" s="12">
        <v>3470300099691</v>
      </c>
      <c r="F37" s="13">
        <v>77</v>
      </c>
      <c r="G37" s="14" t="s">
        <v>400</v>
      </c>
      <c r="H37" s="14">
        <v>932</v>
      </c>
      <c r="I37" s="14">
        <v>7</v>
      </c>
      <c r="J37" s="36">
        <v>1</v>
      </c>
      <c r="K37" s="14">
        <v>3</v>
      </c>
      <c r="L37" s="14">
        <v>3</v>
      </c>
      <c r="M37" s="14">
        <v>47</v>
      </c>
      <c r="N37" s="15">
        <v>1547</v>
      </c>
      <c r="O37" s="14">
        <v>330</v>
      </c>
      <c r="P37" s="15">
        <f>N37*O37</f>
        <v>510510</v>
      </c>
      <c r="Q37" s="16">
        <f t="shared" si="2"/>
        <v>51.051000000000002</v>
      </c>
      <c r="R37" s="16">
        <f t="shared" si="8"/>
        <v>45.945900000000002</v>
      </c>
      <c r="S37" s="17">
        <f t="shared" si="9"/>
        <v>5.1051000000000002</v>
      </c>
      <c r="T37" s="11"/>
      <c r="U37" s="33"/>
      <c r="V37" s="33"/>
      <c r="W37" s="33"/>
    </row>
    <row r="38" spans="1:23" s="4" customFormat="1" ht="23.25" x14ac:dyDescent="0.5">
      <c r="A38" s="72"/>
      <c r="B38" s="25"/>
      <c r="C38" s="26"/>
      <c r="D38" s="27"/>
      <c r="E38" s="12"/>
      <c r="F38" s="13">
        <v>77</v>
      </c>
      <c r="G38" s="14" t="s">
        <v>400</v>
      </c>
      <c r="H38" s="14">
        <v>664</v>
      </c>
      <c r="I38" s="14">
        <v>16</v>
      </c>
      <c r="J38" s="36">
        <v>11</v>
      </c>
      <c r="K38" s="14">
        <v>7</v>
      </c>
      <c r="L38" s="14">
        <v>1</v>
      </c>
      <c r="M38" s="14">
        <v>7</v>
      </c>
      <c r="N38" s="15">
        <v>2907</v>
      </c>
      <c r="O38" s="14">
        <v>330</v>
      </c>
      <c r="P38" s="15">
        <f>N38*O38</f>
        <v>959310</v>
      </c>
      <c r="Q38" s="16">
        <f t="shared" si="2"/>
        <v>95.931000000000012</v>
      </c>
      <c r="R38" s="16">
        <f t="shared" si="8"/>
        <v>86.337900000000019</v>
      </c>
      <c r="S38" s="17">
        <f t="shared" si="9"/>
        <v>9.5930999999999926</v>
      </c>
      <c r="T38" s="11"/>
      <c r="U38" s="33"/>
      <c r="V38" s="33"/>
      <c r="W38" s="33"/>
    </row>
    <row r="39" spans="1:23" s="4" customFormat="1" ht="23.25" x14ac:dyDescent="0.5">
      <c r="A39" s="73"/>
      <c r="B39" s="25"/>
      <c r="C39" s="26"/>
      <c r="D39" s="27"/>
      <c r="E39" s="12"/>
      <c r="F39" s="13"/>
      <c r="G39" s="14"/>
      <c r="H39" s="14"/>
      <c r="I39" s="14"/>
      <c r="J39" s="36"/>
      <c r="K39" s="14"/>
      <c r="L39" s="14"/>
      <c r="M39" s="14"/>
      <c r="N39" s="15"/>
      <c r="O39" s="14"/>
      <c r="P39" s="15">
        <f>SUM(P37:P38)</f>
        <v>1469820</v>
      </c>
      <c r="Q39" s="16">
        <f t="shared" si="2"/>
        <v>146.982</v>
      </c>
      <c r="R39" s="16">
        <f t="shared" si="8"/>
        <v>132.28380000000001</v>
      </c>
      <c r="S39" s="17">
        <f t="shared" si="9"/>
        <v>14.698199999999986</v>
      </c>
      <c r="T39" s="11"/>
      <c r="U39" s="33"/>
      <c r="V39" s="33"/>
      <c r="W39" s="33"/>
    </row>
    <row r="40" spans="1:23" s="4" customFormat="1" ht="24" x14ac:dyDescent="0.5">
      <c r="A40" s="34" t="s">
        <v>32</v>
      </c>
      <c r="B40" s="25" t="s">
        <v>129</v>
      </c>
      <c r="C40" s="26" t="s">
        <v>420</v>
      </c>
      <c r="D40" s="27" t="s">
        <v>214</v>
      </c>
      <c r="E40" s="28" t="s">
        <v>421</v>
      </c>
      <c r="F40" s="29" t="s">
        <v>264</v>
      </c>
      <c r="G40" s="30" t="s">
        <v>267</v>
      </c>
      <c r="H40" s="31" t="s">
        <v>296</v>
      </c>
      <c r="I40" s="31" t="s">
        <v>29</v>
      </c>
      <c r="J40" s="32">
        <v>6</v>
      </c>
      <c r="K40" s="31" t="s">
        <v>24</v>
      </c>
      <c r="L40" s="31" t="s">
        <v>300</v>
      </c>
      <c r="M40" s="31" t="s">
        <v>73</v>
      </c>
      <c r="N40" s="15">
        <f t="shared" ref="N40:N41" si="15">K40*400+L40*100+M40</f>
        <v>2055</v>
      </c>
      <c r="O40" s="14">
        <v>330</v>
      </c>
      <c r="P40" s="15">
        <f t="shared" ref="P40:P41" si="16">N40*O40</f>
        <v>678150</v>
      </c>
      <c r="Q40" s="16">
        <f t="shared" ref="Q40:Q41" si="17">P40*0.01%</f>
        <v>67.814999999999998</v>
      </c>
      <c r="R40" s="16">
        <f t="shared" ref="R40:R41" si="18">Q40*90%</f>
        <v>61.033499999999997</v>
      </c>
      <c r="S40" s="17">
        <f t="shared" ref="S40:S41" si="19">Q40-R40</f>
        <v>6.7815000000000012</v>
      </c>
      <c r="T40" s="11"/>
      <c r="U40" s="33"/>
      <c r="V40" s="33"/>
      <c r="W40" s="33"/>
    </row>
    <row r="41" spans="1:23" s="4" customFormat="1" ht="24" x14ac:dyDescent="0.5">
      <c r="A41" s="60"/>
      <c r="B41" s="61"/>
      <c r="C41" s="26"/>
      <c r="D41" s="27"/>
      <c r="E41" s="28"/>
      <c r="F41" s="62"/>
      <c r="G41" s="30"/>
      <c r="H41" s="31" t="s">
        <v>474</v>
      </c>
      <c r="I41" s="31" t="s">
        <v>31</v>
      </c>
      <c r="J41" s="32"/>
      <c r="K41" s="117">
        <v>27</v>
      </c>
      <c r="L41" s="117">
        <v>3</v>
      </c>
      <c r="M41" s="117">
        <v>57</v>
      </c>
      <c r="N41" s="118">
        <f t="shared" si="15"/>
        <v>11157</v>
      </c>
      <c r="O41" s="117">
        <v>330</v>
      </c>
      <c r="P41" s="118">
        <f t="shared" si="16"/>
        <v>3681810</v>
      </c>
      <c r="Q41" s="119">
        <f t="shared" si="17"/>
        <v>368.18100000000004</v>
      </c>
      <c r="R41" s="119">
        <f t="shared" si="18"/>
        <v>331.36290000000002</v>
      </c>
      <c r="S41" s="120">
        <f t="shared" si="19"/>
        <v>36.818100000000015</v>
      </c>
      <c r="T41" s="11"/>
      <c r="U41" s="33"/>
      <c r="V41" s="33"/>
      <c r="W41" s="33"/>
    </row>
    <row r="42" spans="1:23" s="4" customFormat="1" ht="24" x14ac:dyDescent="0.5">
      <c r="A42" s="60"/>
      <c r="B42" s="61"/>
      <c r="C42" s="26"/>
      <c r="D42" s="27"/>
      <c r="E42" s="28"/>
      <c r="F42" s="62"/>
      <c r="G42" s="30"/>
      <c r="H42" s="31"/>
      <c r="I42" s="31"/>
      <c r="J42" s="32"/>
      <c r="K42" s="31"/>
      <c r="L42" s="31"/>
      <c r="M42" s="31"/>
      <c r="N42" s="15"/>
      <c r="O42" s="14"/>
      <c r="P42" s="15">
        <f>SUM(P40:P41)</f>
        <v>4359960</v>
      </c>
      <c r="Q42" s="16">
        <f>SUM(Q40:Q41)</f>
        <v>435.99600000000004</v>
      </c>
      <c r="R42" s="16">
        <f t="shared" si="8"/>
        <v>392.39640000000003</v>
      </c>
      <c r="S42" s="17">
        <f t="shared" si="9"/>
        <v>43.599600000000009</v>
      </c>
      <c r="T42" s="11"/>
      <c r="U42" s="33"/>
      <c r="V42" s="33"/>
      <c r="W42" s="33"/>
    </row>
    <row r="43" spans="1:23" s="4" customFormat="1" ht="23.25" x14ac:dyDescent="0.5">
      <c r="A43" s="71" t="s">
        <v>33</v>
      </c>
      <c r="B43" s="25" t="s">
        <v>129</v>
      </c>
      <c r="C43" s="26" t="s">
        <v>469</v>
      </c>
      <c r="D43" s="27" t="s">
        <v>216</v>
      </c>
      <c r="E43" s="12">
        <v>3470390005905</v>
      </c>
      <c r="F43" s="13">
        <v>247</v>
      </c>
      <c r="G43" s="14" t="s">
        <v>400</v>
      </c>
      <c r="H43" s="14">
        <v>916</v>
      </c>
      <c r="I43" s="14">
        <v>11</v>
      </c>
      <c r="J43" s="14">
        <v>1</v>
      </c>
      <c r="K43" s="14">
        <v>5</v>
      </c>
      <c r="L43" s="14">
        <v>1</v>
      </c>
      <c r="M43" s="14">
        <v>97</v>
      </c>
      <c r="N43" s="15">
        <v>2197</v>
      </c>
      <c r="O43" s="14">
        <v>330</v>
      </c>
      <c r="P43" s="15">
        <f>N43*O43</f>
        <v>725010</v>
      </c>
      <c r="Q43" s="16">
        <f t="shared" ref="Q40:Q45" si="20">P43*0.01%</f>
        <v>72.501000000000005</v>
      </c>
      <c r="R43" s="16">
        <f t="shared" ref="R40:R45" si="21">Q43*90%</f>
        <v>65.250900000000001</v>
      </c>
      <c r="S43" s="17">
        <f t="shared" ref="S43:S45" si="22">Q43-R43</f>
        <v>7.2501000000000033</v>
      </c>
      <c r="T43" s="11"/>
      <c r="U43" s="33"/>
      <c r="V43" s="33"/>
      <c r="W43" s="33"/>
    </row>
    <row r="44" spans="1:23" s="4" customFormat="1" ht="23.25" x14ac:dyDescent="0.5">
      <c r="A44" s="72"/>
      <c r="B44" s="25"/>
      <c r="C44" s="26"/>
      <c r="D44" s="27"/>
      <c r="E44" s="12"/>
      <c r="F44" s="13">
        <v>247</v>
      </c>
      <c r="G44" s="14" t="s">
        <v>400</v>
      </c>
      <c r="H44" s="14">
        <v>915</v>
      </c>
      <c r="I44" s="14">
        <v>8</v>
      </c>
      <c r="J44" s="14">
        <v>1</v>
      </c>
      <c r="K44" s="14">
        <v>2</v>
      </c>
      <c r="L44" s="14">
        <v>2</v>
      </c>
      <c r="M44" s="14">
        <v>2</v>
      </c>
      <c r="N44" s="15">
        <f>K44*400+L44*100+M44</f>
        <v>1002</v>
      </c>
      <c r="O44" s="14">
        <v>330</v>
      </c>
      <c r="P44" s="15">
        <f>N44*O44</f>
        <v>330660</v>
      </c>
      <c r="Q44" s="16">
        <f t="shared" si="20"/>
        <v>33.066000000000003</v>
      </c>
      <c r="R44" s="16">
        <f t="shared" si="21"/>
        <v>29.759400000000003</v>
      </c>
      <c r="S44" s="17">
        <f t="shared" si="22"/>
        <v>3.3065999999999995</v>
      </c>
      <c r="T44" s="11"/>
      <c r="U44" s="33"/>
      <c r="V44" s="33"/>
      <c r="W44" s="33"/>
    </row>
    <row r="45" spans="1:23" s="4" customFormat="1" ht="23.25" x14ac:dyDescent="0.5">
      <c r="A45" s="73"/>
      <c r="B45" s="25"/>
      <c r="C45" s="26"/>
      <c r="D45" s="27"/>
      <c r="E45" s="12"/>
      <c r="F45" s="13"/>
      <c r="G45" s="14"/>
      <c r="H45" s="14"/>
      <c r="I45" s="14"/>
      <c r="J45" s="14"/>
      <c r="K45" s="14"/>
      <c r="L45" s="14"/>
      <c r="M45" s="14"/>
      <c r="N45" s="15"/>
      <c r="O45" s="14"/>
      <c r="P45" s="15">
        <f>SUM(P43:P44)</f>
        <v>1055670</v>
      </c>
      <c r="Q45" s="16">
        <f t="shared" si="20"/>
        <v>105.56700000000001</v>
      </c>
      <c r="R45" s="16">
        <f t="shared" si="21"/>
        <v>95.010300000000015</v>
      </c>
      <c r="S45" s="17">
        <f t="shared" si="22"/>
        <v>10.556699999999992</v>
      </c>
      <c r="T45" s="11"/>
      <c r="U45" s="33"/>
      <c r="V45" s="33"/>
      <c r="W45" s="33"/>
    </row>
    <row r="46" spans="1:23" s="4" customFormat="1" ht="23.25" x14ac:dyDescent="0.5">
      <c r="A46" s="71" t="s">
        <v>34</v>
      </c>
      <c r="B46" s="25" t="s">
        <v>130</v>
      </c>
      <c r="C46" s="26" t="s">
        <v>402</v>
      </c>
      <c r="D46" s="27" t="s">
        <v>204</v>
      </c>
      <c r="E46" s="19">
        <v>3470300103981</v>
      </c>
      <c r="F46" s="13">
        <v>255</v>
      </c>
      <c r="G46" s="14" t="s">
        <v>400</v>
      </c>
      <c r="H46" s="14" t="s">
        <v>401</v>
      </c>
      <c r="I46" s="14">
        <v>9</v>
      </c>
      <c r="J46" s="14">
        <v>6</v>
      </c>
      <c r="K46" s="14">
        <v>0</v>
      </c>
      <c r="L46" s="14">
        <v>2</v>
      </c>
      <c r="M46" s="14">
        <v>6</v>
      </c>
      <c r="N46" s="15">
        <v>206</v>
      </c>
      <c r="O46" s="14">
        <v>330</v>
      </c>
      <c r="P46" s="15">
        <f>N46*O46</f>
        <v>67980</v>
      </c>
      <c r="Q46" s="16">
        <f t="shared" ref="Q46:Q146" si="23">P46*0.01%</f>
        <v>6.798</v>
      </c>
      <c r="R46" s="16">
        <f t="shared" si="8"/>
        <v>6.1181999999999999</v>
      </c>
      <c r="S46" s="17">
        <f t="shared" si="9"/>
        <v>0.67980000000000018</v>
      </c>
      <c r="T46" s="18"/>
      <c r="U46" s="33"/>
      <c r="V46" s="33"/>
      <c r="W46" s="33"/>
    </row>
    <row r="47" spans="1:23" s="4" customFormat="1" ht="23.25" x14ac:dyDescent="0.5">
      <c r="A47" s="72"/>
      <c r="B47" s="25"/>
      <c r="C47" s="26"/>
      <c r="D47" s="27"/>
      <c r="E47" s="12"/>
      <c r="F47" s="13">
        <v>255</v>
      </c>
      <c r="G47" s="14" t="s">
        <v>400</v>
      </c>
      <c r="H47" s="14">
        <v>914</v>
      </c>
      <c r="I47" s="14">
        <v>18</v>
      </c>
      <c r="J47" s="14">
        <v>1</v>
      </c>
      <c r="K47" s="14">
        <v>2</v>
      </c>
      <c r="L47" s="14">
        <v>3</v>
      </c>
      <c r="M47" s="14">
        <v>76</v>
      </c>
      <c r="N47" s="15">
        <v>1176</v>
      </c>
      <c r="O47" s="14">
        <v>330</v>
      </c>
      <c r="P47" s="15">
        <f>N47*O47</f>
        <v>388080</v>
      </c>
      <c r="Q47" s="16">
        <f t="shared" si="23"/>
        <v>38.808</v>
      </c>
      <c r="R47" s="16">
        <f t="shared" si="8"/>
        <v>34.927199999999999</v>
      </c>
      <c r="S47" s="17">
        <f t="shared" si="9"/>
        <v>3.8808000000000007</v>
      </c>
      <c r="T47" s="18"/>
      <c r="U47" s="33"/>
      <c r="V47" s="33"/>
      <c r="W47" s="33"/>
    </row>
    <row r="48" spans="1:23" s="4" customFormat="1" ht="23.25" x14ac:dyDescent="0.5">
      <c r="A48" s="73"/>
      <c r="B48" s="25"/>
      <c r="C48" s="26"/>
      <c r="D48" s="27"/>
      <c r="E48" s="12"/>
      <c r="F48" s="13"/>
      <c r="G48" s="14"/>
      <c r="H48" s="14"/>
      <c r="I48" s="14"/>
      <c r="J48" s="14"/>
      <c r="K48" s="14"/>
      <c r="L48" s="14"/>
      <c r="M48" s="14"/>
      <c r="N48" s="15"/>
      <c r="O48" s="14"/>
      <c r="P48" s="15">
        <f>SUM(P46:P47)</f>
        <v>456060</v>
      </c>
      <c r="Q48" s="16">
        <f t="shared" si="23"/>
        <v>45.606000000000002</v>
      </c>
      <c r="R48" s="16">
        <f t="shared" si="8"/>
        <v>41.045400000000001</v>
      </c>
      <c r="S48" s="17">
        <f t="shared" si="9"/>
        <v>4.5606000000000009</v>
      </c>
      <c r="T48" s="18"/>
      <c r="U48" s="33"/>
      <c r="V48" s="33"/>
      <c r="W48" s="33"/>
    </row>
    <row r="49" spans="1:23" s="4" customFormat="1" ht="24" x14ac:dyDescent="0.5">
      <c r="A49" s="34" t="s">
        <v>35</v>
      </c>
      <c r="B49" s="25" t="s">
        <v>129</v>
      </c>
      <c r="C49" s="26" t="s">
        <v>138</v>
      </c>
      <c r="D49" s="27" t="s">
        <v>206</v>
      </c>
      <c r="E49" s="28" t="s">
        <v>308</v>
      </c>
      <c r="F49" s="29" t="s">
        <v>227</v>
      </c>
      <c r="G49" s="30" t="s">
        <v>267</v>
      </c>
      <c r="H49" s="31" t="s">
        <v>269</v>
      </c>
      <c r="I49" s="31" t="s">
        <v>83</v>
      </c>
      <c r="J49" s="32">
        <v>6</v>
      </c>
      <c r="K49" s="31" t="s">
        <v>300</v>
      </c>
      <c r="L49" s="31" t="s">
        <v>21</v>
      </c>
      <c r="M49" s="31" t="s">
        <v>114</v>
      </c>
      <c r="N49" s="15">
        <f t="shared" ref="N49:N146" si="24">K49*400+L49*100+M49</f>
        <v>297</v>
      </c>
      <c r="O49" s="14">
        <v>330</v>
      </c>
      <c r="P49" s="15">
        <f t="shared" ref="P49:P146" si="25">N49*O49</f>
        <v>98010</v>
      </c>
      <c r="Q49" s="16">
        <f t="shared" si="23"/>
        <v>9.8010000000000002</v>
      </c>
      <c r="R49" s="16">
        <f t="shared" si="8"/>
        <v>8.8209</v>
      </c>
      <c r="S49" s="17">
        <f t="shared" si="9"/>
        <v>0.98010000000000019</v>
      </c>
      <c r="T49" s="11"/>
      <c r="U49" s="33"/>
      <c r="V49" s="33"/>
      <c r="W49" s="33"/>
    </row>
    <row r="50" spans="1:23" s="4" customFormat="1" ht="24" x14ac:dyDescent="0.5">
      <c r="A50" s="34" t="s">
        <v>36</v>
      </c>
      <c r="B50" s="25" t="s">
        <v>130</v>
      </c>
      <c r="C50" s="26" t="s">
        <v>139</v>
      </c>
      <c r="D50" s="27" t="s">
        <v>208</v>
      </c>
      <c r="E50" s="28" t="s">
        <v>309</v>
      </c>
      <c r="F50" s="29" t="s">
        <v>80</v>
      </c>
      <c r="G50" s="30" t="s">
        <v>267</v>
      </c>
      <c r="H50" s="31" t="s">
        <v>279</v>
      </c>
      <c r="I50" s="31" t="s">
        <v>80</v>
      </c>
      <c r="J50" s="32">
        <v>6</v>
      </c>
      <c r="K50" s="31" t="s">
        <v>20</v>
      </c>
      <c r="L50" s="31" t="s">
        <v>21</v>
      </c>
      <c r="M50" s="31" t="s">
        <v>107</v>
      </c>
      <c r="N50" s="15">
        <f t="shared" si="24"/>
        <v>690</v>
      </c>
      <c r="O50" s="14">
        <v>330</v>
      </c>
      <c r="P50" s="15">
        <f t="shared" si="25"/>
        <v>227700</v>
      </c>
      <c r="Q50" s="16">
        <f t="shared" si="23"/>
        <v>22.77</v>
      </c>
      <c r="R50" s="16">
        <f t="shared" si="8"/>
        <v>20.492999999999999</v>
      </c>
      <c r="S50" s="17">
        <f t="shared" si="9"/>
        <v>2.277000000000001</v>
      </c>
      <c r="T50" s="11"/>
      <c r="U50" s="33"/>
      <c r="V50" s="33"/>
      <c r="W50" s="33"/>
    </row>
    <row r="51" spans="1:23" s="4" customFormat="1" ht="24" x14ac:dyDescent="0.5">
      <c r="A51" s="71" t="s">
        <v>37</v>
      </c>
      <c r="B51" s="25" t="s">
        <v>130</v>
      </c>
      <c r="C51" s="26" t="s">
        <v>140</v>
      </c>
      <c r="D51" s="27" t="s">
        <v>203</v>
      </c>
      <c r="E51" s="28" t="s">
        <v>310</v>
      </c>
      <c r="F51" s="29" t="s">
        <v>228</v>
      </c>
      <c r="G51" s="30" t="s">
        <v>267</v>
      </c>
      <c r="H51" s="31" t="s">
        <v>271</v>
      </c>
      <c r="I51" s="31" t="s">
        <v>32</v>
      </c>
      <c r="J51" s="32">
        <v>6</v>
      </c>
      <c r="K51" s="31" t="s">
        <v>300</v>
      </c>
      <c r="L51" s="31" t="s">
        <v>20</v>
      </c>
      <c r="M51" s="31" t="s">
        <v>77</v>
      </c>
      <c r="N51" s="15">
        <f t="shared" si="24"/>
        <v>159</v>
      </c>
      <c r="O51" s="14">
        <v>330</v>
      </c>
      <c r="P51" s="15">
        <f t="shared" si="25"/>
        <v>52470</v>
      </c>
      <c r="Q51" s="16">
        <f t="shared" si="23"/>
        <v>5.2469999999999999</v>
      </c>
      <c r="R51" s="16">
        <f t="shared" si="8"/>
        <v>4.7222999999999997</v>
      </c>
      <c r="S51" s="17">
        <f t="shared" si="9"/>
        <v>0.52470000000000017</v>
      </c>
      <c r="T51" s="11"/>
      <c r="U51" s="33"/>
      <c r="V51" s="33"/>
      <c r="W51" s="33"/>
    </row>
    <row r="52" spans="1:23" s="4" customFormat="1" ht="23.25" x14ac:dyDescent="0.5">
      <c r="A52" s="72"/>
      <c r="B52" s="25"/>
      <c r="C52" s="26"/>
      <c r="D52" s="27"/>
      <c r="E52" s="12"/>
      <c r="F52" s="29"/>
      <c r="G52" s="30" t="s">
        <v>267</v>
      </c>
      <c r="H52" s="31"/>
      <c r="I52" s="31"/>
      <c r="J52" s="32">
        <v>6</v>
      </c>
      <c r="K52" s="31"/>
      <c r="L52" s="31"/>
      <c r="M52" s="31"/>
      <c r="N52" s="15">
        <f t="shared" si="24"/>
        <v>0</v>
      </c>
      <c r="O52" s="14">
        <v>330</v>
      </c>
      <c r="P52" s="15">
        <f t="shared" si="25"/>
        <v>0</v>
      </c>
      <c r="Q52" s="16">
        <f t="shared" si="23"/>
        <v>0</v>
      </c>
      <c r="R52" s="16">
        <f t="shared" si="8"/>
        <v>0</v>
      </c>
      <c r="S52" s="17">
        <f t="shared" si="9"/>
        <v>0</v>
      </c>
      <c r="T52" s="11"/>
      <c r="U52" s="33"/>
      <c r="V52" s="33"/>
      <c r="W52" s="33"/>
    </row>
    <row r="53" spans="1:23" s="4" customFormat="1" ht="23.25" x14ac:dyDescent="0.5">
      <c r="A53" s="73"/>
      <c r="B53" s="25"/>
      <c r="C53" s="26"/>
      <c r="D53" s="27"/>
      <c r="E53" s="12"/>
      <c r="F53" s="29"/>
      <c r="G53" s="30"/>
      <c r="H53" s="31"/>
      <c r="I53" s="31"/>
      <c r="J53" s="32"/>
      <c r="K53" s="31"/>
      <c r="L53" s="31"/>
      <c r="M53" s="31"/>
      <c r="N53" s="15"/>
      <c r="O53" s="14"/>
      <c r="P53" s="15">
        <f>SUM(P51:P52)</f>
        <v>52470</v>
      </c>
      <c r="Q53" s="16">
        <f t="shared" si="23"/>
        <v>5.2469999999999999</v>
      </c>
      <c r="R53" s="16">
        <f t="shared" si="8"/>
        <v>4.7222999999999997</v>
      </c>
      <c r="S53" s="17">
        <f t="shared" si="9"/>
        <v>0.52470000000000017</v>
      </c>
      <c r="T53" s="11"/>
      <c r="U53" s="33"/>
      <c r="V53" s="33"/>
      <c r="W53" s="33"/>
    </row>
    <row r="54" spans="1:23" s="4" customFormat="1" ht="24" x14ac:dyDescent="0.5">
      <c r="A54" s="71" t="s">
        <v>38</v>
      </c>
      <c r="B54" s="25" t="s">
        <v>129</v>
      </c>
      <c r="C54" s="26" t="s">
        <v>141</v>
      </c>
      <c r="D54" s="27" t="s">
        <v>209</v>
      </c>
      <c r="E54" s="28" t="s">
        <v>311</v>
      </c>
      <c r="F54" s="29" t="s">
        <v>229</v>
      </c>
      <c r="G54" s="30" t="s">
        <v>267</v>
      </c>
      <c r="H54" s="31" t="s">
        <v>269</v>
      </c>
      <c r="I54" s="31" t="s">
        <v>124</v>
      </c>
      <c r="J54" s="32">
        <v>6</v>
      </c>
      <c r="K54" s="31" t="s">
        <v>300</v>
      </c>
      <c r="L54" s="31" t="s">
        <v>300</v>
      </c>
      <c r="M54" s="31" t="s">
        <v>72</v>
      </c>
      <c r="N54" s="15">
        <f t="shared" si="24"/>
        <v>54</v>
      </c>
      <c r="O54" s="14">
        <v>330</v>
      </c>
      <c r="P54" s="15">
        <f t="shared" si="25"/>
        <v>17820</v>
      </c>
      <c r="Q54" s="16">
        <f t="shared" si="23"/>
        <v>1.782</v>
      </c>
      <c r="R54" s="16">
        <f t="shared" si="8"/>
        <v>1.6038000000000001</v>
      </c>
      <c r="S54" s="17">
        <f t="shared" si="9"/>
        <v>0.17819999999999991</v>
      </c>
      <c r="T54" s="11"/>
      <c r="U54" s="33"/>
      <c r="V54" s="33"/>
      <c r="W54" s="33"/>
    </row>
    <row r="55" spans="1:23" s="4" customFormat="1" ht="24" x14ac:dyDescent="0.5">
      <c r="A55" s="72"/>
      <c r="B55" s="25"/>
      <c r="C55" s="26"/>
      <c r="D55" s="27"/>
      <c r="E55" s="28"/>
      <c r="F55" s="29"/>
      <c r="G55" s="30"/>
      <c r="H55" s="31" t="s">
        <v>280</v>
      </c>
      <c r="I55" s="31" t="s">
        <v>46</v>
      </c>
      <c r="J55" s="32">
        <v>6</v>
      </c>
      <c r="K55" s="31" t="s">
        <v>21</v>
      </c>
      <c r="L55" s="31" t="s">
        <v>21</v>
      </c>
      <c r="M55" s="31" t="s">
        <v>38</v>
      </c>
      <c r="N55" s="15">
        <f t="shared" ref="N55" si="26">K55*400+L55*100+M55</f>
        <v>1019</v>
      </c>
      <c r="O55" s="14">
        <v>330</v>
      </c>
      <c r="P55" s="15">
        <f t="shared" ref="P55" si="27">N55*O55</f>
        <v>336270</v>
      </c>
      <c r="Q55" s="16">
        <f t="shared" ref="Q55:Q56" si="28">P55*0.01%</f>
        <v>33.627000000000002</v>
      </c>
      <c r="R55" s="16">
        <f t="shared" ref="R55:R56" si="29">Q55*90%</f>
        <v>30.264300000000002</v>
      </c>
      <c r="S55" s="17">
        <f t="shared" ref="S55:S56" si="30">Q55-R55</f>
        <v>3.3627000000000002</v>
      </c>
      <c r="T55" s="11"/>
      <c r="U55" s="33"/>
      <c r="V55" s="33"/>
      <c r="W55" s="33"/>
    </row>
    <row r="56" spans="1:23" s="4" customFormat="1" ht="24" x14ac:dyDescent="0.5">
      <c r="A56" s="73"/>
      <c r="B56" s="25"/>
      <c r="C56" s="26"/>
      <c r="D56" s="27"/>
      <c r="E56" s="28"/>
      <c r="F56" s="29"/>
      <c r="G56" s="30"/>
      <c r="H56" s="31"/>
      <c r="I56" s="31"/>
      <c r="J56" s="32"/>
      <c r="K56" s="31"/>
      <c r="L56" s="31"/>
      <c r="M56" s="31"/>
      <c r="N56" s="15"/>
      <c r="O56" s="14"/>
      <c r="P56" s="15">
        <f>SUM(P54:P55)</f>
        <v>354090</v>
      </c>
      <c r="Q56" s="16">
        <f t="shared" si="28"/>
        <v>35.408999999999999</v>
      </c>
      <c r="R56" s="16">
        <f t="shared" si="29"/>
        <v>31.868099999999998</v>
      </c>
      <c r="S56" s="17">
        <f t="shared" si="30"/>
        <v>3.5409000000000006</v>
      </c>
      <c r="T56" s="11"/>
      <c r="U56" s="33"/>
      <c r="V56" s="33"/>
      <c r="W56" s="33"/>
    </row>
    <row r="57" spans="1:23" s="4" customFormat="1" ht="24" x14ac:dyDescent="0.5">
      <c r="A57" s="34" t="s">
        <v>39</v>
      </c>
      <c r="B57" s="25" t="s">
        <v>129</v>
      </c>
      <c r="C57" s="26" t="s">
        <v>142</v>
      </c>
      <c r="D57" s="27" t="s">
        <v>205</v>
      </c>
      <c r="E57" s="28" t="s">
        <v>312</v>
      </c>
      <c r="F57" s="29" t="s">
        <v>230</v>
      </c>
      <c r="G57" s="30" t="s">
        <v>267</v>
      </c>
      <c r="H57" s="31" t="s">
        <v>270</v>
      </c>
      <c r="I57" s="31" t="s">
        <v>19</v>
      </c>
      <c r="J57" s="32">
        <v>6</v>
      </c>
      <c r="K57" s="31" t="s">
        <v>25</v>
      </c>
      <c r="L57" s="31" t="s">
        <v>300</v>
      </c>
      <c r="M57" s="31" t="s">
        <v>59</v>
      </c>
      <c r="N57" s="15">
        <f t="shared" si="24"/>
        <v>2440</v>
      </c>
      <c r="O57" s="14">
        <v>330</v>
      </c>
      <c r="P57" s="15">
        <f t="shared" si="25"/>
        <v>805200</v>
      </c>
      <c r="Q57" s="16">
        <f t="shared" si="23"/>
        <v>80.52000000000001</v>
      </c>
      <c r="R57" s="16">
        <f t="shared" si="8"/>
        <v>72.468000000000018</v>
      </c>
      <c r="S57" s="17">
        <f t="shared" si="9"/>
        <v>8.0519999999999925</v>
      </c>
      <c r="T57" s="11"/>
      <c r="U57" s="33"/>
      <c r="V57" s="33"/>
      <c r="W57" s="33"/>
    </row>
    <row r="58" spans="1:23" s="4" customFormat="1" ht="24" x14ac:dyDescent="0.5">
      <c r="A58" s="34" t="s">
        <v>40</v>
      </c>
      <c r="B58" s="25" t="s">
        <v>129</v>
      </c>
      <c r="C58" s="26" t="s">
        <v>143</v>
      </c>
      <c r="D58" s="27" t="s">
        <v>206</v>
      </c>
      <c r="E58" s="28" t="s">
        <v>313</v>
      </c>
      <c r="F58" s="29" t="s">
        <v>128</v>
      </c>
      <c r="G58" s="30" t="s">
        <v>267</v>
      </c>
      <c r="H58" s="31" t="s">
        <v>279</v>
      </c>
      <c r="I58" s="31" t="s">
        <v>95</v>
      </c>
      <c r="J58" s="32">
        <v>6</v>
      </c>
      <c r="K58" s="31" t="s">
        <v>29</v>
      </c>
      <c r="L58" s="31" t="s">
        <v>22</v>
      </c>
      <c r="M58" s="31" t="s">
        <v>19</v>
      </c>
      <c r="N58" s="15">
        <f t="shared" si="24"/>
        <v>4344</v>
      </c>
      <c r="O58" s="14">
        <v>330</v>
      </c>
      <c r="P58" s="15">
        <f t="shared" si="25"/>
        <v>1433520</v>
      </c>
      <c r="Q58" s="16">
        <f t="shared" si="23"/>
        <v>143.352</v>
      </c>
      <c r="R58" s="16">
        <f t="shared" si="8"/>
        <v>129.01680000000002</v>
      </c>
      <c r="S58" s="17">
        <f t="shared" si="9"/>
        <v>14.335199999999986</v>
      </c>
      <c r="T58" s="11"/>
      <c r="U58" s="33"/>
      <c r="V58" s="33"/>
      <c r="W58" s="33"/>
    </row>
    <row r="59" spans="1:23" s="4" customFormat="1" ht="23.25" x14ac:dyDescent="0.5">
      <c r="A59" s="71" t="s">
        <v>41</v>
      </c>
      <c r="B59" s="25" t="s">
        <v>129</v>
      </c>
      <c r="C59" s="26" t="s">
        <v>463</v>
      </c>
      <c r="D59" s="27" t="s">
        <v>204</v>
      </c>
      <c r="E59" s="19">
        <v>3470300098635</v>
      </c>
      <c r="F59" s="13" t="s">
        <v>71</v>
      </c>
      <c r="G59" s="14" t="s">
        <v>400</v>
      </c>
      <c r="H59" s="14">
        <v>915</v>
      </c>
      <c r="I59" s="14">
        <v>19</v>
      </c>
      <c r="J59" s="14">
        <v>1</v>
      </c>
      <c r="K59" s="14">
        <v>7</v>
      </c>
      <c r="L59" s="14">
        <v>0</v>
      </c>
      <c r="M59" s="14">
        <v>11</v>
      </c>
      <c r="N59" s="15">
        <f>K59*400+L59*100+M59</f>
        <v>2811</v>
      </c>
      <c r="O59" s="14">
        <v>330</v>
      </c>
      <c r="P59" s="15">
        <f>N59*O59</f>
        <v>927630</v>
      </c>
      <c r="Q59" s="16">
        <f t="shared" si="23"/>
        <v>92.763000000000005</v>
      </c>
      <c r="R59" s="16">
        <f t="shared" si="8"/>
        <v>83.486700000000013</v>
      </c>
      <c r="S59" s="17">
        <f t="shared" si="9"/>
        <v>9.276299999999992</v>
      </c>
      <c r="T59" s="11"/>
      <c r="U59" s="33"/>
      <c r="V59" s="33"/>
      <c r="W59" s="33"/>
    </row>
    <row r="60" spans="1:23" s="4" customFormat="1" ht="23.25" x14ac:dyDescent="0.5">
      <c r="A60" s="72"/>
      <c r="B60" s="25"/>
      <c r="C60" s="26"/>
      <c r="D60" s="27"/>
      <c r="E60" s="12"/>
      <c r="F60" s="13" t="s">
        <v>71</v>
      </c>
      <c r="G60" s="14" t="s">
        <v>400</v>
      </c>
      <c r="H60" s="14">
        <v>932</v>
      </c>
      <c r="I60" s="14">
        <v>4</v>
      </c>
      <c r="J60" s="14">
        <v>1</v>
      </c>
      <c r="K60" s="14">
        <v>3</v>
      </c>
      <c r="L60" s="14">
        <v>2</v>
      </c>
      <c r="M60" s="14">
        <v>8</v>
      </c>
      <c r="N60" s="15">
        <f>K60*400+L60*100+M60</f>
        <v>1408</v>
      </c>
      <c r="O60" s="14">
        <v>330</v>
      </c>
      <c r="P60" s="15">
        <f>N60*O60</f>
        <v>464640</v>
      </c>
      <c r="Q60" s="16">
        <f t="shared" si="23"/>
        <v>46.464000000000006</v>
      </c>
      <c r="R60" s="16">
        <f t="shared" si="8"/>
        <v>41.817600000000006</v>
      </c>
      <c r="S60" s="17">
        <f t="shared" si="9"/>
        <v>4.6463999999999999</v>
      </c>
      <c r="T60" s="11"/>
      <c r="U60" s="33"/>
      <c r="V60" s="33"/>
      <c r="W60" s="33"/>
    </row>
    <row r="61" spans="1:23" s="4" customFormat="1" ht="23.25" x14ac:dyDescent="0.5">
      <c r="A61" s="73"/>
      <c r="B61" s="25"/>
      <c r="C61" s="26"/>
      <c r="D61" s="27"/>
      <c r="E61" s="12"/>
      <c r="F61" s="13"/>
      <c r="G61" s="14"/>
      <c r="H61" s="14"/>
      <c r="I61" s="14"/>
      <c r="J61" s="14"/>
      <c r="K61" s="14"/>
      <c r="L61" s="14"/>
      <c r="M61" s="14"/>
      <c r="N61" s="15"/>
      <c r="O61" s="14"/>
      <c r="P61" s="15">
        <f>SUM(P59:P60)</f>
        <v>1392270</v>
      </c>
      <c r="Q61" s="16">
        <f t="shared" si="23"/>
        <v>139.227</v>
      </c>
      <c r="R61" s="16">
        <f t="shared" si="8"/>
        <v>125.30430000000001</v>
      </c>
      <c r="S61" s="17">
        <f t="shared" si="9"/>
        <v>13.922699999999992</v>
      </c>
      <c r="T61" s="11"/>
      <c r="U61" s="33"/>
      <c r="V61" s="33"/>
      <c r="W61" s="33"/>
    </row>
    <row r="62" spans="1:23" s="4" customFormat="1" ht="24" x14ac:dyDescent="0.5">
      <c r="A62" s="71" t="s">
        <v>42</v>
      </c>
      <c r="B62" s="25" t="s">
        <v>129</v>
      </c>
      <c r="C62" s="26" t="s">
        <v>144</v>
      </c>
      <c r="D62" s="27" t="s">
        <v>206</v>
      </c>
      <c r="E62" s="28" t="s">
        <v>314</v>
      </c>
      <c r="F62" s="29" t="s">
        <v>112</v>
      </c>
      <c r="G62" s="30" t="s">
        <v>267</v>
      </c>
      <c r="H62" s="31" t="s">
        <v>272</v>
      </c>
      <c r="I62" s="31" t="s">
        <v>37</v>
      </c>
      <c r="J62" s="32">
        <v>6</v>
      </c>
      <c r="K62" s="31" t="s">
        <v>300</v>
      </c>
      <c r="L62" s="31" t="s">
        <v>20</v>
      </c>
      <c r="M62" s="31" t="s">
        <v>68</v>
      </c>
      <c r="N62" s="15">
        <f t="shared" si="24"/>
        <v>150</v>
      </c>
      <c r="O62" s="14">
        <v>330</v>
      </c>
      <c r="P62" s="15">
        <f t="shared" si="25"/>
        <v>49500</v>
      </c>
      <c r="Q62" s="16">
        <f t="shared" si="23"/>
        <v>4.95</v>
      </c>
      <c r="R62" s="16">
        <f t="shared" si="8"/>
        <v>4.4550000000000001</v>
      </c>
      <c r="S62" s="17">
        <f t="shared" si="9"/>
        <v>0.49500000000000011</v>
      </c>
      <c r="T62" s="11"/>
      <c r="U62" s="33"/>
      <c r="V62" s="33"/>
      <c r="W62" s="33"/>
    </row>
    <row r="63" spans="1:23" s="4" customFormat="1" ht="23.25" x14ac:dyDescent="0.5">
      <c r="A63" s="72"/>
      <c r="B63" s="25"/>
      <c r="C63" s="26"/>
      <c r="D63" s="27"/>
      <c r="E63" s="12"/>
      <c r="F63" s="29"/>
      <c r="G63" s="30" t="s">
        <v>267</v>
      </c>
      <c r="H63" s="31" t="s">
        <v>269</v>
      </c>
      <c r="I63" s="31" t="s">
        <v>49</v>
      </c>
      <c r="J63" s="32">
        <v>6</v>
      </c>
      <c r="K63" s="31" t="s">
        <v>300</v>
      </c>
      <c r="L63" s="31" t="s">
        <v>21</v>
      </c>
      <c r="M63" s="31" t="s">
        <v>36</v>
      </c>
      <c r="N63" s="15">
        <f t="shared" si="24"/>
        <v>217</v>
      </c>
      <c r="O63" s="14">
        <v>330</v>
      </c>
      <c r="P63" s="15">
        <f t="shared" si="25"/>
        <v>71610</v>
      </c>
      <c r="Q63" s="16">
        <f t="shared" si="23"/>
        <v>7.1610000000000005</v>
      </c>
      <c r="R63" s="16">
        <f t="shared" si="8"/>
        <v>6.4449000000000005</v>
      </c>
      <c r="S63" s="17">
        <f t="shared" si="9"/>
        <v>0.71609999999999996</v>
      </c>
      <c r="T63" s="11"/>
      <c r="U63" s="33"/>
      <c r="V63" s="33"/>
      <c r="W63" s="33"/>
    </row>
    <row r="64" spans="1:23" s="4" customFormat="1" ht="23.25" x14ac:dyDescent="0.5">
      <c r="A64" s="73"/>
      <c r="B64" s="25"/>
      <c r="C64" s="26"/>
      <c r="D64" s="27"/>
      <c r="E64" s="12"/>
      <c r="F64" s="29"/>
      <c r="G64" s="30"/>
      <c r="H64" s="31"/>
      <c r="I64" s="31"/>
      <c r="J64" s="32"/>
      <c r="K64" s="31"/>
      <c r="L64" s="31"/>
      <c r="M64" s="31"/>
      <c r="N64" s="15"/>
      <c r="O64" s="14"/>
      <c r="P64" s="15">
        <f>SUM(P62:P63)</f>
        <v>121110</v>
      </c>
      <c r="Q64" s="16">
        <f t="shared" si="23"/>
        <v>12.111000000000001</v>
      </c>
      <c r="R64" s="16">
        <f t="shared" si="8"/>
        <v>10.899900000000001</v>
      </c>
      <c r="S64" s="17">
        <f t="shared" si="9"/>
        <v>1.2111000000000001</v>
      </c>
      <c r="T64" s="11"/>
      <c r="U64" s="33"/>
      <c r="V64" s="33"/>
      <c r="W64" s="33"/>
    </row>
    <row r="65" spans="1:23" s="4" customFormat="1" ht="23.25" x14ac:dyDescent="0.5">
      <c r="A65" s="71" t="s">
        <v>43</v>
      </c>
      <c r="B65" s="25" t="s">
        <v>130</v>
      </c>
      <c r="C65" s="26" t="s">
        <v>403</v>
      </c>
      <c r="D65" s="27" t="s">
        <v>204</v>
      </c>
      <c r="E65" s="19">
        <v>3470300108061</v>
      </c>
      <c r="F65" s="13" t="s">
        <v>238</v>
      </c>
      <c r="G65" s="14" t="s">
        <v>400</v>
      </c>
      <c r="H65" s="14">
        <v>918</v>
      </c>
      <c r="I65" s="14">
        <v>30</v>
      </c>
      <c r="J65" s="14">
        <v>1</v>
      </c>
      <c r="K65" s="14">
        <v>1</v>
      </c>
      <c r="L65" s="14">
        <v>3</v>
      </c>
      <c r="M65" s="14">
        <v>2</v>
      </c>
      <c r="N65" s="15">
        <f>K65*400+L65*100+M65</f>
        <v>702</v>
      </c>
      <c r="O65" s="14">
        <v>330</v>
      </c>
      <c r="P65" s="15">
        <f>N65*O65</f>
        <v>231660</v>
      </c>
      <c r="Q65" s="16">
        <f t="shared" si="23"/>
        <v>23.166</v>
      </c>
      <c r="R65" s="16">
        <f t="shared" si="8"/>
        <v>20.849399999999999</v>
      </c>
      <c r="S65" s="17">
        <f t="shared" si="9"/>
        <v>2.3166000000000011</v>
      </c>
      <c r="T65" s="18"/>
      <c r="U65" s="33"/>
      <c r="V65" s="33"/>
      <c r="W65" s="33"/>
    </row>
    <row r="66" spans="1:23" s="4" customFormat="1" ht="23.25" x14ac:dyDescent="0.5">
      <c r="A66" s="72"/>
      <c r="B66" s="25"/>
      <c r="C66" s="26"/>
      <c r="D66" s="27"/>
      <c r="E66" s="12"/>
      <c r="F66" s="13" t="s">
        <v>238</v>
      </c>
      <c r="G66" s="14" t="s">
        <v>400</v>
      </c>
      <c r="H66" s="14">
        <v>917</v>
      </c>
      <c r="I66" s="14">
        <v>28</v>
      </c>
      <c r="J66" s="14">
        <v>1</v>
      </c>
      <c r="K66" s="14">
        <v>3</v>
      </c>
      <c r="L66" s="14">
        <v>1</v>
      </c>
      <c r="M66" s="14">
        <v>26</v>
      </c>
      <c r="N66" s="15">
        <f>K66*400+L66*100+M66</f>
        <v>1326</v>
      </c>
      <c r="O66" s="14">
        <v>330</v>
      </c>
      <c r="P66" s="15">
        <f>N66*O66</f>
        <v>437580</v>
      </c>
      <c r="Q66" s="16">
        <f t="shared" si="23"/>
        <v>43.758000000000003</v>
      </c>
      <c r="R66" s="16">
        <f t="shared" si="8"/>
        <v>39.382200000000005</v>
      </c>
      <c r="S66" s="17">
        <f t="shared" si="9"/>
        <v>4.3757999999999981</v>
      </c>
      <c r="T66" s="18"/>
      <c r="U66" s="33"/>
      <c r="V66" s="33"/>
      <c r="W66" s="33"/>
    </row>
    <row r="67" spans="1:23" s="4" customFormat="1" ht="23.25" x14ac:dyDescent="0.5">
      <c r="A67" s="73"/>
      <c r="B67" s="25"/>
      <c r="C67" s="26"/>
      <c r="D67" s="27"/>
      <c r="E67" s="12"/>
      <c r="F67" s="13"/>
      <c r="G67" s="14"/>
      <c r="H67" s="14"/>
      <c r="I67" s="14"/>
      <c r="J67" s="14"/>
      <c r="K67" s="14"/>
      <c r="L67" s="14"/>
      <c r="M67" s="14"/>
      <c r="N67" s="15"/>
      <c r="O67" s="14"/>
      <c r="P67" s="15">
        <f>SUM(P65:P66)</f>
        <v>669240</v>
      </c>
      <c r="Q67" s="16">
        <f t="shared" si="23"/>
        <v>66.924000000000007</v>
      </c>
      <c r="R67" s="16">
        <f t="shared" si="8"/>
        <v>60.231600000000007</v>
      </c>
      <c r="S67" s="17">
        <f t="shared" si="9"/>
        <v>6.6923999999999992</v>
      </c>
      <c r="T67" s="18"/>
      <c r="U67" s="33"/>
      <c r="V67" s="33"/>
      <c r="W67" s="33"/>
    </row>
    <row r="68" spans="1:23" s="4" customFormat="1" ht="24" x14ac:dyDescent="0.5">
      <c r="A68" s="71" t="s">
        <v>44</v>
      </c>
      <c r="B68" s="25" t="s">
        <v>130</v>
      </c>
      <c r="C68" s="26" t="s">
        <v>145</v>
      </c>
      <c r="D68" s="27" t="s">
        <v>204</v>
      </c>
      <c r="E68" s="28" t="s">
        <v>315</v>
      </c>
      <c r="F68" s="29" t="s">
        <v>232</v>
      </c>
      <c r="G68" s="30" t="s">
        <v>267</v>
      </c>
      <c r="H68" s="31" t="s">
        <v>269</v>
      </c>
      <c r="I68" s="31" t="s">
        <v>74</v>
      </c>
      <c r="J68" s="32">
        <v>6</v>
      </c>
      <c r="K68" s="31" t="s">
        <v>300</v>
      </c>
      <c r="L68" s="31" t="s">
        <v>20</v>
      </c>
      <c r="M68" s="31" t="s">
        <v>78</v>
      </c>
      <c r="N68" s="15">
        <f t="shared" si="24"/>
        <v>160</v>
      </c>
      <c r="O68" s="14">
        <v>330</v>
      </c>
      <c r="P68" s="15">
        <f t="shared" si="25"/>
        <v>52800</v>
      </c>
      <c r="Q68" s="16">
        <f t="shared" si="23"/>
        <v>5.28</v>
      </c>
      <c r="R68" s="16">
        <f t="shared" si="8"/>
        <v>4.7520000000000007</v>
      </c>
      <c r="S68" s="17">
        <f t="shared" si="9"/>
        <v>0.52799999999999958</v>
      </c>
      <c r="T68" s="11"/>
      <c r="U68" s="33"/>
      <c r="V68" s="33"/>
      <c r="W68" s="33"/>
    </row>
    <row r="69" spans="1:23" s="4" customFormat="1" ht="24" x14ac:dyDescent="0.5">
      <c r="A69" s="72"/>
      <c r="B69" s="25"/>
      <c r="C69" s="26"/>
      <c r="D69" s="27"/>
      <c r="E69" s="28"/>
      <c r="F69" s="29"/>
      <c r="G69" s="30" t="s">
        <v>267</v>
      </c>
      <c r="H69" s="31" t="s">
        <v>269</v>
      </c>
      <c r="I69" s="31" t="s">
        <v>76</v>
      </c>
      <c r="J69" s="32">
        <v>6</v>
      </c>
      <c r="K69" s="31" t="s">
        <v>300</v>
      </c>
      <c r="L69" s="31" t="s">
        <v>300</v>
      </c>
      <c r="M69" s="31" t="s">
        <v>24</v>
      </c>
      <c r="N69" s="15">
        <f t="shared" ref="N69:N71" si="31">K69*400+L69*100+M69</f>
        <v>5</v>
      </c>
      <c r="O69" s="14">
        <v>330</v>
      </c>
      <c r="P69" s="15">
        <f t="shared" ref="P69:P71" si="32">N69*O69</f>
        <v>1650</v>
      </c>
      <c r="Q69" s="16">
        <f t="shared" ref="Q69:Q71" si="33">P69*0.01%</f>
        <v>0.16500000000000001</v>
      </c>
      <c r="R69" s="16">
        <f t="shared" ref="R69:R71" si="34">Q69*90%</f>
        <v>0.14850000000000002</v>
      </c>
      <c r="S69" s="17">
        <f t="shared" ref="S69:S71" si="35">Q69-R69</f>
        <v>1.6499999999999987E-2</v>
      </c>
      <c r="T69" s="11"/>
      <c r="U69" s="33"/>
      <c r="V69" s="33"/>
      <c r="W69" s="33"/>
    </row>
    <row r="70" spans="1:23" s="4" customFormat="1" ht="24" x14ac:dyDescent="0.5">
      <c r="A70" s="72"/>
      <c r="B70" s="25"/>
      <c r="C70" s="26"/>
      <c r="D70" s="27"/>
      <c r="E70" s="28"/>
      <c r="F70" s="29"/>
      <c r="G70" s="30" t="s">
        <v>267</v>
      </c>
      <c r="H70" s="31" t="s">
        <v>276</v>
      </c>
      <c r="I70" s="31" t="s">
        <v>26</v>
      </c>
      <c r="J70" s="32">
        <v>6</v>
      </c>
      <c r="K70" s="31" t="s">
        <v>26</v>
      </c>
      <c r="L70" s="31" t="s">
        <v>22</v>
      </c>
      <c r="M70" s="31" t="s">
        <v>91</v>
      </c>
      <c r="N70" s="15">
        <f t="shared" si="31"/>
        <v>3173</v>
      </c>
      <c r="O70" s="14">
        <v>330</v>
      </c>
      <c r="P70" s="15">
        <f t="shared" si="32"/>
        <v>1047090</v>
      </c>
      <c r="Q70" s="16">
        <f t="shared" si="33"/>
        <v>104.709</v>
      </c>
      <c r="R70" s="16">
        <f t="shared" si="34"/>
        <v>94.238100000000003</v>
      </c>
      <c r="S70" s="17">
        <f t="shared" si="35"/>
        <v>10.4709</v>
      </c>
      <c r="T70" s="11"/>
      <c r="U70" s="33"/>
      <c r="V70" s="33"/>
      <c r="W70" s="33"/>
    </row>
    <row r="71" spans="1:23" s="4" customFormat="1" ht="24" x14ac:dyDescent="0.5">
      <c r="A71" s="72"/>
      <c r="B71" s="25"/>
      <c r="C71" s="26"/>
      <c r="D71" s="27"/>
      <c r="E71" s="28"/>
      <c r="F71" s="29"/>
      <c r="G71" s="30" t="s">
        <v>267</v>
      </c>
      <c r="H71" s="31" t="s">
        <v>298</v>
      </c>
      <c r="I71" s="31" t="s">
        <v>37</v>
      </c>
      <c r="J71" s="32">
        <v>6</v>
      </c>
      <c r="K71" s="31" t="s">
        <v>21</v>
      </c>
      <c r="L71" s="31" t="s">
        <v>22</v>
      </c>
      <c r="M71" s="31" t="s">
        <v>112</v>
      </c>
      <c r="N71" s="15">
        <f t="shared" si="31"/>
        <v>1195</v>
      </c>
      <c r="O71" s="14">
        <v>330</v>
      </c>
      <c r="P71" s="15">
        <f t="shared" si="32"/>
        <v>394350</v>
      </c>
      <c r="Q71" s="16">
        <f t="shared" si="33"/>
        <v>39.435000000000002</v>
      </c>
      <c r="R71" s="16">
        <f t="shared" si="34"/>
        <v>35.491500000000002</v>
      </c>
      <c r="S71" s="17">
        <f t="shared" si="35"/>
        <v>3.9435000000000002</v>
      </c>
      <c r="T71" s="11"/>
      <c r="U71" s="33"/>
      <c r="V71" s="33"/>
      <c r="W71" s="33"/>
    </row>
    <row r="72" spans="1:23" s="4" customFormat="1" ht="24" x14ac:dyDescent="0.5">
      <c r="A72" s="72"/>
      <c r="B72" s="25"/>
      <c r="C72" s="26"/>
      <c r="D72" s="27"/>
      <c r="E72" s="28"/>
      <c r="F72" s="29"/>
      <c r="G72" s="30" t="s">
        <v>267</v>
      </c>
      <c r="H72" s="31" t="s">
        <v>268</v>
      </c>
      <c r="I72" s="31" t="s">
        <v>20</v>
      </c>
      <c r="J72" s="32">
        <v>6</v>
      </c>
      <c r="K72" s="31" t="s">
        <v>21</v>
      </c>
      <c r="L72" s="31" t="s">
        <v>20</v>
      </c>
      <c r="M72" s="31" t="s">
        <v>32</v>
      </c>
      <c r="N72" s="15">
        <f t="shared" ref="N72" si="36">K72*400+L72*100+M72</f>
        <v>913</v>
      </c>
      <c r="O72" s="14">
        <v>330</v>
      </c>
      <c r="P72" s="15">
        <f t="shared" ref="P72" si="37">N72*O72</f>
        <v>301290</v>
      </c>
      <c r="Q72" s="16">
        <f t="shared" ref="Q72:Q74" si="38">P72*0.01%</f>
        <v>30.129000000000001</v>
      </c>
      <c r="R72" s="16">
        <f t="shared" ref="R72:R74" si="39">Q72*90%</f>
        <v>27.116100000000003</v>
      </c>
      <c r="S72" s="17">
        <f t="shared" ref="S72:S74" si="40">Q72-R72</f>
        <v>3.0128999999999984</v>
      </c>
      <c r="T72" s="11"/>
      <c r="U72" s="33"/>
      <c r="V72" s="33"/>
      <c r="W72" s="33"/>
    </row>
    <row r="73" spans="1:23" s="4" customFormat="1" ht="24" x14ac:dyDescent="0.5">
      <c r="A73" s="73"/>
      <c r="B73" s="25"/>
      <c r="C73" s="26"/>
      <c r="D73" s="27"/>
      <c r="E73" s="28"/>
      <c r="F73" s="29"/>
      <c r="G73" s="30"/>
      <c r="H73" s="31"/>
      <c r="I73" s="31"/>
      <c r="J73" s="32"/>
      <c r="K73" s="31"/>
      <c r="L73" s="31"/>
      <c r="M73" s="31"/>
      <c r="N73" s="15"/>
      <c r="O73" s="14"/>
      <c r="P73" s="15">
        <f>SUM(P68:P72)</f>
        <v>1797180</v>
      </c>
      <c r="Q73" s="16">
        <f t="shared" si="38"/>
        <v>179.71800000000002</v>
      </c>
      <c r="R73" s="16">
        <f t="shared" si="39"/>
        <v>161.74620000000002</v>
      </c>
      <c r="S73" s="17">
        <f t="shared" si="40"/>
        <v>17.971800000000002</v>
      </c>
      <c r="T73" s="11"/>
      <c r="U73" s="33"/>
      <c r="V73" s="33"/>
      <c r="W73" s="33"/>
    </row>
    <row r="74" spans="1:23" s="4" customFormat="1" ht="23.25" x14ac:dyDescent="0.5">
      <c r="A74" s="37" t="s">
        <v>45</v>
      </c>
      <c r="B74" s="25" t="s">
        <v>129</v>
      </c>
      <c r="C74" s="26" t="s">
        <v>146</v>
      </c>
      <c r="D74" s="27" t="s">
        <v>206</v>
      </c>
      <c r="E74" s="19">
        <v>3470300093196</v>
      </c>
      <c r="F74" s="13" t="s">
        <v>239</v>
      </c>
      <c r="G74" s="14" t="s">
        <v>392</v>
      </c>
      <c r="H74" s="14">
        <v>918</v>
      </c>
      <c r="I74" s="14">
        <v>4</v>
      </c>
      <c r="J74" s="14">
        <v>1</v>
      </c>
      <c r="K74" s="14">
        <v>7</v>
      </c>
      <c r="L74" s="14">
        <v>0</v>
      </c>
      <c r="M74" s="14">
        <v>76</v>
      </c>
      <c r="N74" s="15">
        <f t="shared" ref="N74" si="41">K74*400+L74*100+M74</f>
        <v>2876</v>
      </c>
      <c r="O74" s="14">
        <v>330</v>
      </c>
      <c r="P74" s="15">
        <f t="shared" ref="P74" si="42">N74*O74</f>
        <v>949080</v>
      </c>
      <c r="Q74" s="16">
        <f t="shared" si="38"/>
        <v>94.908000000000001</v>
      </c>
      <c r="R74" s="16">
        <f t="shared" si="39"/>
        <v>85.417200000000008</v>
      </c>
      <c r="S74" s="17">
        <f t="shared" si="40"/>
        <v>9.490799999999993</v>
      </c>
      <c r="T74" s="11"/>
      <c r="U74" s="33"/>
      <c r="V74" s="33"/>
      <c r="W74" s="33"/>
    </row>
    <row r="75" spans="1:23" s="4" customFormat="1" ht="23.25" x14ac:dyDescent="0.5">
      <c r="A75" s="71" t="s">
        <v>46</v>
      </c>
      <c r="B75" s="25" t="s">
        <v>129</v>
      </c>
      <c r="C75" s="26" t="s">
        <v>146</v>
      </c>
      <c r="D75" s="27" t="s">
        <v>204</v>
      </c>
      <c r="E75" s="19">
        <v>3470300094834</v>
      </c>
      <c r="F75" s="29" t="s">
        <v>224</v>
      </c>
      <c r="G75" s="30" t="s">
        <v>267</v>
      </c>
      <c r="H75" s="31" t="s">
        <v>276</v>
      </c>
      <c r="I75" s="31" t="s">
        <v>50</v>
      </c>
      <c r="J75" s="32">
        <v>6</v>
      </c>
      <c r="K75" s="31" t="s">
        <v>21</v>
      </c>
      <c r="L75" s="31" t="s">
        <v>300</v>
      </c>
      <c r="M75" s="31" t="s">
        <v>83</v>
      </c>
      <c r="N75" s="15">
        <f t="shared" si="24"/>
        <v>865</v>
      </c>
      <c r="O75" s="14">
        <v>330</v>
      </c>
      <c r="P75" s="15">
        <f t="shared" si="25"/>
        <v>285450</v>
      </c>
      <c r="Q75" s="16">
        <f t="shared" si="23"/>
        <v>28.545000000000002</v>
      </c>
      <c r="R75" s="16">
        <f t="shared" si="8"/>
        <v>25.690500000000004</v>
      </c>
      <c r="S75" s="17">
        <f t="shared" si="9"/>
        <v>2.854499999999998</v>
      </c>
      <c r="T75" s="11"/>
      <c r="U75" s="33"/>
      <c r="V75" s="33"/>
      <c r="W75" s="33"/>
    </row>
    <row r="76" spans="1:23" s="4" customFormat="1" ht="23.25" x14ac:dyDescent="0.5">
      <c r="A76" s="72"/>
      <c r="B76" s="25"/>
      <c r="C76" s="26"/>
      <c r="D76" s="27"/>
      <c r="E76" s="12"/>
      <c r="F76" s="29"/>
      <c r="G76" s="30" t="s">
        <v>267</v>
      </c>
      <c r="H76" s="31" t="s">
        <v>276</v>
      </c>
      <c r="I76" s="31" t="s">
        <v>49</v>
      </c>
      <c r="J76" s="32">
        <v>6</v>
      </c>
      <c r="K76" s="31" t="s">
        <v>22</v>
      </c>
      <c r="L76" s="31" t="s">
        <v>300</v>
      </c>
      <c r="M76" s="31" t="s">
        <v>51</v>
      </c>
      <c r="N76" s="15">
        <f t="shared" si="24"/>
        <v>1232</v>
      </c>
      <c r="O76" s="14">
        <v>330</v>
      </c>
      <c r="P76" s="15">
        <f t="shared" si="25"/>
        <v>406560</v>
      </c>
      <c r="Q76" s="16">
        <f t="shared" si="23"/>
        <v>40.655999999999999</v>
      </c>
      <c r="R76" s="16">
        <f t="shared" si="8"/>
        <v>36.590400000000002</v>
      </c>
      <c r="S76" s="17">
        <f t="shared" si="9"/>
        <v>4.0655999999999963</v>
      </c>
      <c r="T76" s="11"/>
      <c r="U76" s="33"/>
      <c r="V76" s="33"/>
      <c r="W76" s="33"/>
    </row>
    <row r="77" spans="1:23" s="4" customFormat="1" ht="23.25" x14ac:dyDescent="0.5">
      <c r="A77" s="73"/>
      <c r="B77" s="25"/>
      <c r="C77" s="26"/>
      <c r="D77" s="27"/>
      <c r="E77" s="12"/>
      <c r="F77" s="29"/>
      <c r="G77" s="30"/>
      <c r="H77" s="31"/>
      <c r="I77" s="31"/>
      <c r="J77" s="32"/>
      <c r="K77" s="31"/>
      <c r="L77" s="31"/>
      <c r="M77" s="31"/>
      <c r="N77" s="15"/>
      <c r="O77" s="14"/>
      <c r="P77" s="15">
        <f>SUM(P75:P76)</f>
        <v>692010</v>
      </c>
      <c r="Q77" s="16">
        <f t="shared" si="23"/>
        <v>69.201000000000008</v>
      </c>
      <c r="R77" s="16">
        <f t="shared" si="8"/>
        <v>62.28090000000001</v>
      </c>
      <c r="S77" s="17">
        <f t="shared" si="9"/>
        <v>6.9200999999999979</v>
      </c>
      <c r="T77" s="11"/>
      <c r="U77" s="33"/>
      <c r="V77" s="33"/>
      <c r="W77" s="33"/>
    </row>
    <row r="78" spans="1:23" s="4" customFormat="1" ht="24" x14ac:dyDescent="0.5">
      <c r="A78" s="34" t="s">
        <v>47</v>
      </c>
      <c r="B78" s="25" t="s">
        <v>129</v>
      </c>
      <c r="C78" s="26" t="s">
        <v>147</v>
      </c>
      <c r="D78" s="27" t="s">
        <v>204</v>
      </c>
      <c r="E78" s="28" t="s">
        <v>316</v>
      </c>
      <c r="F78" s="29" t="s">
        <v>34</v>
      </c>
      <c r="G78" s="30" t="s">
        <v>267</v>
      </c>
      <c r="H78" s="31" t="s">
        <v>281</v>
      </c>
      <c r="I78" s="31" t="s">
        <v>31</v>
      </c>
      <c r="J78" s="32">
        <v>6</v>
      </c>
      <c r="K78" s="31" t="s">
        <v>25</v>
      </c>
      <c r="L78" s="31" t="s">
        <v>20</v>
      </c>
      <c r="M78" s="31" t="s">
        <v>82</v>
      </c>
      <c r="N78" s="15">
        <f t="shared" si="24"/>
        <v>2564</v>
      </c>
      <c r="O78" s="14">
        <v>330</v>
      </c>
      <c r="P78" s="15">
        <f t="shared" si="25"/>
        <v>846120</v>
      </c>
      <c r="Q78" s="16">
        <f t="shared" si="23"/>
        <v>84.612000000000009</v>
      </c>
      <c r="R78" s="16">
        <f t="shared" si="8"/>
        <v>76.150800000000004</v>
      </c>
      <c r="S78" s="17">
        <f t="shared" si="9"/>
        <v>8.4612000000000052</v>
      </c>
      <c r="T78" s="11"/>
      <c r="U78" s="33"/>
      <c r="V78" s="33"/>
      <c r="W78" s="33"/>
    </row>
    <row r="79" spans="1:23" s="4" customFormat="1" ht="23.25" x14ac:dyDescent="0.5">
      <c r="A79" s="71" t="s">
        <v>48</v>
      </c>
      <c r="B79" s="25" t="s">
        <v>130</v>
      </c>
      <c r="C79" s="26" t="s">
        <v>405</v>
      </c>
      <c r="D79" s="27" t="s">
        <v>204</v>
      </c>
      <c r="E79" s="19">
        <v>3470300100346</v>
      </c>
      <c r="F79" s="13" t="s">
        <v>83</v>
      </c>
      <c r="G79" s="14" t="s">
        <v>392</v>
      </c>
      <c r="H79" s="14" t="s">
        <v>401</v>
      </c>
      <c r="I79" s="14">
        <v>14</v>
      </c>
      <c r="J79" s="14">
        <v>6</v>
      </c>
      <c r="K79" s="14">
        <v>0</v>
      </c>
      <c r="L79" s="14">
        <v>2</v>
      </c>
      <c r="M79" s="14">
        <v>22</v>
      </c>
      <c r="N79" s="15">
        <f>K79*400+L79*100+M79</f>
        <v>222</v>
      </c>
      <c r="O79" s="14">
        <v>330</v>
      </c>
      <c r="P79" s="15">
        <f>N79*O79</f>
        <v>73260</v>
      </c>
      <c r="Q79" s="16">
        <f t="shared" si="23"/>
        <v>7.3260000000000005</v>
      </c>
      <c r="R79" s="16">
        <f t="shared" si="8"/>
        <v>6.5934000000000008</v>
      </c>
      <c r="S79" s="17">
        <f t="shared" si="9"/>
        <v>0.7325999999999997</v>
      </c>
      <c r="T79" s="18"/>
      <c r="U79" s="33"/>
      <c r="V79" s="33"/>
      <c r="W79" s="33"/>
    </row>
    <row r="80" spans="1:23" s="4" customFormat="1" ht="23.25" x14ac:dyDescent="0.5">
      <c r="A80" s="72"/>
      <c r="B80" s="25"/>
      <c r="C80" s="26"/>
      <c r="D80" s="27"/>
      <c r="E80" s="12"/>
      <c r="F80" s="13" t="s">
        <v>83</v>
      </c>
      <c r="G80" s="14" t="s">
        <v>392</v>
      </c>
      <c r="H80" s="14">
        <v>917</v>
      </c>
      <c r="I80" s="14">
        <v>29</v>
      </c>
      <c r="J80" s="14">
        <v>1</v>
      </c>
      <c r="K80" s="14">
        <v>3</v>
      </c>
      <c r="L80" s="14">
        <v>0</v>
      </c>
      <c r="M80" s="14">
        <v>9</v>
      </c>
      <c r="N80" s="15">
        <f>K80*400+L80*100+M80</f>
        <v>1209</v>
      </c>
      <c r="O80" s="14">
        <v>330</v>
      </c>
      <c r="P80" s="15">
        <f>N80*O80</f>
        <v>398970</v>
      </c>
      <c r="Q80" s="16">
        <f t="shared" si="23"/>
        <v>39.896999999999998</v>
      </c>
      <c r="R80" s="16">
        <f t="shared" si="8"/>
        <v>35.907299999999999</v>
      </c>
      <c r="S80" s="17">
        <f t="shared" si="9"/>
        <v>3.9896999999999991</v>
      </c>
      <c r="T80" s="18"/>
      <c r="U80" s="33"/>
      <c r="V80" s="33"/>
      <c r="W80" s="33"/>
    </row>
    <row r="81" spans="1:23" s="4" customFormat="1" ht="23.25" x14ac:dyDescent="0.5">
      <c r="A81" s="72"/>
      <c r="B81" s="25"/>
      <c r="C81" s="26"/>
      <c r="D81" s="27"/>
      <c r="E81" s="12"/>
      <c r="F81" s="13" t="s">
        <v>83</v>
      </c>
      <c r="G81" s="14" t="s">
        <v>392</v>
      </c>
      <c r="H81" s="14">
        <v>919</v>
      </c>
      <c r="I81" s="14">
        <v>15</v>
      </c>
      <c r="J81" s="14">
        <v>1</v>
      </c>
      <c r="K81" s="14">
        <v>3</v>
      </c>
      <c r="L81" s="14">
        <v>1</v>
      </c>
      <c r="M81" s="14">
        <v>46</v>
      </c>
      <c r="N81" s="15">
        <f>K81*400+L81*100+M81</f>
        <v>1346</v>
      </c>
      <c r="O81" s="14">
        <v>330</v>
      </c>
      <c r="P81" s="15">
        <f>N81*O81</f>
        <v>444180</v>
      </c>
      <c r="Q81" s="16">
        <f t="shared" si="23"/>
        <v>44.417999999999999</v>
      </c>
      <c r="R81" s="16">
        <f t="shared" si="8"/>
        <v>39.976199999999999</v>
      </c>
      <c r="S81" s="17">
        <f t="shared" si="9"/>
        <v>4.4418000000000006</v>
      </c>
      <c r="T81" s="18"/>
      <c r="U81" s="33"/>
      <c r="V81" s="33"/>
      <c r="W81" s="33"/>
    </row>
    <row r="82" spans="1:23" s="4" customFormat="1" ht="23.25" x14ac:dyDescent="0.5">
      <c r="A82" s="72"/>
      <c r="B82" s="25"/>
      <c r="C82" s="26"/>
      <c r="D82" s="27"/>
      <c r="E82" s="12"/>
      <c r="F82" s="13" t="s">
        <v>83</v>
      </c>
      <c r="G82" s="14" t="s">
        <v>392</v>
      </c>
      <c r="H82" s="14">
        <v>918</v>
      </c>
      <c r="I82" s="14">
        <v>31</v>
      </c>
      <c r="J82" s="14">
        <v>1</v>
      </c>
      <c r="K82" s="14">
        <v>2</v>
      </c>
      <c r="L82" s="14">
        <v>1</v>
      </c>
      <c r="M82" s="14">
        <v>11</v>
      </c>
      <c r="N82" s="15">
        <f>K82*400+L82*100+M82</f>
        <v>911</v>
      </c>
      <c r="O82" s="14">
        <v>330</v>
      </c>
      <c r="P82" s="15">
        <f>N82*O82</f>
        <v>300630</v>
      </c>
      <c r="Q82" s="16">
        <f t="shared" si="23"/>
        <v>30.063000000000002</v>
      </c>
      <c r="R82" s="16">
        <f t="shared" si="8"/>
        <v>27.056700000000003</v>
      </c>
      <c r="S82" s="17">
        <f t="shared" si="9"/>
        <v>3.0062999999999995</v>
      </c>
      <c r="T82" s="18"/>
      <c r="U82" s="33"/>
      <c r="V82" s="33"/>
      <c r="W82" s="33"/>
    </row>
    <row r="83" spans="1:23" s="4" customFormat="1" ht="23.25" x14ac:dyDescent="0.5">
      <c r="A83" s="73"/>
      <c r="B83" s="25"/>
      <c r="C83" s="26"/>
      <c r="D83" s="27"/>
      <c r="E83" s="12"/>
      <c r="F83" s="13"/>
      <c r="G83" s="14"/>
      <c r="H83" s="14"/>
      <c r="I83" s="14"/>
      <c r="J83" s="14"/>
      <c r="K83" s="14"/>
      <c r="L83" s="14"/>
      <c r="M83" s="14"/>
      <c r="N83" s="15"/>
      <c r="O83" s="14"/>
      <c r="P83" s="15">
        <f>SUM(P79:P82)</f>
        <v>1217040</v>
      </c>
      <c r="Q83" s="16">
        <f t="shared" si="23"/>
        <v>121.70400000000001</v>
      </c>
      <c r="R83" s="16">
        <f t="shared" si="8"/>
        <v>109.53360000000001</v>
      </c>
      <c r="S83" s="17">
        <f t="shared" si="9"/>
        <v>12.170400000000001</v>
      </c>
      <c r="T83" s="18"/>
      <c r="U83" s="33"/>
      <c r="V83" s="33"/>
      <c r="W83" s="33"/>
    </row>
    <row r="84" spans="1:23" s="4" customFormat="1" ht="24" x14ac:dyDescent="0.5">
      <c r="A84" s="34" t="s">
        <v>49</v>
      </c>
      <c r="B84" s="25" t="s">
        <v>130</v>
      </c>
      <c r="C84" s="26" t="s">
        <v>387</v>
      </c>
      <c r="D84" s="27" t="s">
        <v>204</v>
      </c>
      <c r="E84" s="28" t="s">
        <v>388</v>
      </c>
      <c r="F84" s="29" t="s">
        <v>389</v>
      </c>
      <c r="G84" s="30" t="s">
        <v>267</v>
      </c>
      <c r="H84" s="31" t="s">
        <v>276</v>
      </c>
      <c r="I84" s="31" t="s">
        <v>34</v>
      </c>
      <c r="J84" s="32">
        <v>6</v>
      </c>
      <c r="K84" s="31" t="s">
        <v>31</v>
      </c>
      <c r="L84" s="31" t="s">
        <v>22</v>
      </c>
      <c r="M84" s="31" t="s">
        <v>73</v>
      </c>
      <c r="N84" s="15">
        <f t="shared" ref="N84" si="43">K84*400+L84*100+M84</f>
        <v>5155</v>
      </c>
      <c r="O84" s="14">
        <v>330</v>
      </c>
      <c r="P84" s="15">
        <f t="shared" ref="P84" si="44">N84*O84</f>
        <v>1701150</v>
      </c>
      <c r="Q84" s="16">
        <f t="shared" ref="Q84:Q88" si="45">P84*0.01%</f>
        <v>170.11500000000001</v>
      </c>
      <c r="R84" s="16">
        <f t="shared" ref="R84:R88" si="46">Q84*90%</f>
        <v>153.10350000000003</v>
      </c>
      <c r="S84" s="17">
        <f t="shared" ref="S84:S88" si="47">Q84-R84</f>
        <v>17.011499999999984</v>
      </c>
      <c r="T84" s="11"/>
      <c r="U84" s="33"/>
      <c r="V84" s="33"/>
      <c r="W84" s="33"/>
    </row>
    <row r="85" spans="1:23" s="4" customFormat="1" ht="23.25" x14ac:dyDescent="0.5">
      <c r="A85" s="71" t="s">
        <v>50</v>
      </c>
      <c r="B85" s="25" t="s">
        <v>130</v>
      </c>
      <c r="C85" s="26" t="s">
        <v>414</v>
      </c>
      <c r="D85" s="27" t="s">
        <v>214</v>
      </c>
      <c r="E85" s="19">
        <v>3470300111267</v>
      </c>
      <c r="F85" s="13" t="s">
        <v>413</v>
      </c>
      <c r="G85" s="14" t="s">
        <v>392</v>
      </c>
      <c r="H85" s="14">
        <v>916</v>
      </c>
      <c r="I85" s="14">
        <v>13</v>
      </c>
      <c r="J85" s="14">
        <v>1</v>
      </c>
      <c r="K85" s="14">
        <v>7</v>
      </c>
      <c r="L85" s="14">
        <v>2</v>
      </c>
      <c r="M85" s="14">
        <v>44</v>
      </c>
      <c r="N85" s="15">
        <f>K85*400+L85*100+M85</f>
        <v>3044</v>
      </c>
      <c r="O85" s="14">
        <v>330</v>
      </c>
      <c r="P85" s="15">
        <f>N85*O85</f>
        <v>1004520</v>
      </c>
      <c r="Q85" s="16">
        <f t="shared" si="45"/>
        <v>100.452</v>
      </c>
      <c r="R85" s="16">
        <f t="shared" si="46"/>
        <v>90.406800000000004</v>
      </c>
      <c r="S85" s="17">
        <f t="shared" si="47"/>
        <v>10.045199999999994</v>
      </c>
      <c r="T85" s="11"/>
      <c r="U85" s="33"/>
      <c r="V85" s="33"/>
      <c r="W85" s="33"/>
    </row>
    <row r="86" spans="1:23" s="4" customFormat="1" ht="23.25" x14ac:dyDescent="0.5">
      <c r="A86" s="72"/>
      <c r="B86" s="25"/>
      <c r="C86" s="26"/>
      <c r="D86" s="27"/>
      <c r="E86" s="12"/>
      <c r="F86" s="13" t="s">
        <v>413</v>
      </c>
      <c r="G86" s="14" t="s">
        <v>392</v>
      </c>
      <c r="H86" s="14">
        <v>932</v>
      </c>
      <c r="I86" s="14">
        <v>1</v>
      </c>
      <c r="J86" s="14">
        <v>1</v>
      </c>
      <c r="K86" s="14">
        <v>15</v>
      </c>
      <c r="L86" s="14">
        <v>0</v>
      </c>
      <c r="M86" s="14">
        <v>51</v>
      </c>
      <c r="N86" s="15">
        <f>K86*400+L86*100+M86</f>
        <v>6051</v>
      </c>
      <c r="O86" s="14">
        <v>330</v>
      </c>
      <c r="P86" s="15">
        <f>N86*O86</f>
        <v>1996830</v>
      </c>
      <c r="Q86" s="16">
        <f t="shared" si="45"/>
        <v>199.68300000000002</v>
      </c>
      <c r="R86" s="16">
        <f t="shared" si="46"/>
        <v>179.71470000000002</v>
      </c>
      <c r="S86" s="17">
        <f t="shared" si="47"/>
        <v>19.968299999999999</v>
      </c>
      <c r="T86" s="11"/>
      <c r="U86" s="33"/>
      <c r="V86" s="33"/>
      <c r="W86" s="33"/>
    </row>
    <row r="87" spans="1:23" s="4" customFormat="1" ht="23.25" x14ac:dyDescent="0.5">
      <c r="A87" s="72"/>
      <c r="B87" s="25"/>
      <c r="C87" s="26"/>
      <c r="D87" s="27"/>
      <c r="E87" s="12"/>
      <c r="F87" s="13" t="s">
        <v>413</v>
      </c>
      <c r="G87" s="14" t="s">
        <v>392</v>
      </c>
      <c r="H87" s="14">
        <v>510</v>
      </c>
      <c r="I87" s="14">
        <v>3</v>
      </c>
      <c r="J87" s="14">
        <v>1</v>
      </c>
      <c r="K87" s="14">
        <v>10</v>
      </c>
      <c r="L87" s="14">
        <v>0</v>
      </c>
      <c r="M87" s="14">
        <v>46</v>
      </c>
      <c r="N87" s="15">
        <f>K87*400+L87*100+M87</f>
        <v>4046</v>
      </c>
      <c r="O87" s="14">
        <v>330</v>
      </c>
      <c r="P87" s="15">
        <f>N87*O87</f>
        <v>1335180</v>
      </c>
      <c r="Q87" s="16">
        <f t="shared" si="45"/>
        <v>133.518</v>
      </c>
      <c r="R87" s="16">
        <f t="shared" si="46"/>
        <v>120.1662</v>
      </c>
      <c r="S87" s="17">
        <f t="shared" si="47"/>
        <v>13.351799999999997</v>
      </c>
      <c r="T87" s="11"/>
      <c r="U87" s="33"/>
      <c r="V87" s="33"/>
      <c r="W87" s="33"/>
    </row>
    <row r="88" spans="1:23" s="4" customFormat="1" ht="23.25" x14ac:dyDescent="0.5">
      <c r="A88" s="73"/>
      <c r="B88" s="25"/>
      <c r="C88" s="26"/>
      <c r="D88" s="27"/>
      <c r="E88" s="12"/>
      <c r="F88" s="13"/>
      <c r="G88" s="14"/>
      <c r="H88" s="14"/>
      <c r="I88" s="14"/>
      <c r="J88" s="14"/>
      <c r="K88" s="14"/>
      <c r="L88" s="14"/>
      <c r="M88" s="14"/>
      <c r="N88" s="15"/>
      <c r="O88" s="14"/>
      <c r="P88" s="15">
        <f>SUM(P85:P87)</f>
        <v>4336530</v>
      </c>
      <c r="Q88" s="16">
        <f t="shared" si="45"/>
        <v>433.65300000000002</v>
      </c>
      <c r="R88" s="16">
        <f t="shared" si="46"/>
        <v>390.28770000000003</v>
      </c>
      <c r="S88" s="17">
        <f t="shared" si="47"/>
        <v>43.365299999999991</v>
      </c>
      <c r="T88" s="11"/>
      <c r="U88" s="33"/>
      <c r="V88" s="33"/>
      <c r="W88" s="33"/>
    </row>
    <row r="89" spans="1:23" s="4" customFormat="1" ht="24" x14ac:dyDescent="0.5">
      <c r="A89" s="71" t="s">
        <v>51</v>
      </c>
      <c r="B89" s="25" t="s">
        <v>131</v>
      </c>
      <c r="C89" s="26" t="s">
        <v>148</v>
      </c>
      <c r="D89" s="27" t="s">
        <v>203</v>
      </c>
      <c r="E89" s="28" t="s">
        <v>317</v>
      </c>
      <c r="F89" s="29" t="s">
        <v>234</v>
      </c>
      <c r="G89" s="30" t="s">
        <v>267</v>
      </c>
      <c r="H89" s="31" t="s">
        <v>269</v>
      </c>
      <c r="I89" s="31" t="s">
        <v>90</v>
      </c>
      <c r="J89" s="32">
        <v>6</v>
      </c>
      <c r="K89" s="31" t="s">
        <v>300</v>
      </c>
      <c r="L89" s="31" t="s">
        <v>300</v>
      </c>
      <c r="M89" s="31" t="s">
        <v>58</v>
      </c>
      <c r="N89" s="15">
        <f t="shared" si="24"/>
        <v>39</v>
      </c>
      <c r="O89" s="14">
        <v>330</v>
      </c>
      <c r="P89" s="15">
        <f t="shared" si="25"/>
        <v>12870</v>
      </c>
      <c r="Q89" s="16">
        <f t="shared" si="23"/>
        <v>1.2870000000000001</v>
      </c>
      <c r="R89" s="16">
        <f t="shared" si="8"/>
        <v>1.1583000000000001</v>
      </c>
      <c r="S89" s="17">
        <f t="shared" si="9"/>
        <v>0.12870000000000004</v>
      </c>
      <c r="T89" s="11"/>
      <c r="U89" s="33"/>
      <c r="V89" s="33"/>
      <c r="W89" s="33"/>
    </row>
    <row r="90" spans="1:23" s="4" customFormat="1" ht="24" x14ac:dyDescent="0.5">
      <c r="A90" s="72"/>
      <c r="B90" s="25"/>
      <c r="C90" s="26"/>
      <c r="D90" s="27"/>
      <c r="E90" s="28"/>
      <c r="F90" s="29"/>
      <c r="G90" s="30" t="s">
        <v>267</v>
      </c>
      <c r="H90" s="31" t="s">
        <v>298</v>
      </c>
      <c r="I90" s="31" t="s">
        <v>25</v>
      </c>
      <c r="J90" s="32">
        <v>6</v>
      </c>
      <c r="K90" s="31" t="s">
        <v>21</v>
      </c>
      <c r="L90" s="31" t="s">
        <v>22</v>
      </c>
      <c r="M90" s="31" t="s">
        <v>61</v>
      </c>
      <c r="N90" s="15">
        <f t="shared" ref="N90:N91" si="48">K90*400+L90*100+M90</f>
        <v>1142</v>
      </c>
      <c r="O90" s="14">
        <v>330</v>
      </c>
      <c r="P90" s="15">
        <f t="shared" ref="P90:P91" si="49">N90*O90</f>
        <v>376860</v>
      </c>
      <c r="Q90" s="16">
        <f t="shared" ref="Q90:Q92" si="50">P90*0.01%</f>
        <v>37.686</v>
      </c>
      <c r="R90" s="16">
        <f t="shared" ref="R90:R92" si="51">Q90*90%</f>
        <v>33.917400000000001</v>
      </c>
      <c r="S90" s="17">
        <f t="shared" ref="S90:S92" si="52">Q90-R90</f>
        <v>3.7685999999999993</v>
      </c>
      <c r="T90" s="11"/>
      <c r="U90" s="33"/>
      <c r="V90" s="33"/>
      <c r="W90" s="33"/>
    </row>
    <row r="91" spans="1:23" s="4" customFormat="1" ht="24" x14ac:dyDescent="0.5">
      <c r="A91" s="72"/>
      <c r="B91" s="25"/>
      <c r="C91" s="26"/>
      <c r="D91" s="27"/>
      <c r="E91" s="28"/>
      <c r="F91" s="29"/>
      <c r="G91" s="30" t="s">
        <v>267</v>
      </c>
      <c r="H91" s="31" t="s">
        <v>268</v>
      </c>
      <c r="I91" s="31" t="s">
        <v>29</v>
      </c>
      <c r="J91" s="32">
        <v>6</v>
      </c>
      <c r="K91" s="31" t="s">
        <v>23</v>
      </c>
      <c r="L91" s="31" t="s">
        <v>21</v>
      </c>
      <c r="M91" s="31" t="s">
        <v>70</v>
      </c>
      <c r="N91" s="15">
        <f t="shared" si="48"/>
        <v>1852</v>
      </c>
      <c r="O91" s="14">
        <v>330</v>
      </c>
      <c r="P91" s="15">
        <f t="shared" si="49"/>
        <v>611160</v>
      </c>
      <c r="Q91" s="16">
        <f t="shared" si="50"/>
        <v>61.116</v>
      </c>
      <c r="R91" s="16">
        <f t="shared" si="51"/>
        <v>55.004400000000004</v>
      </c>
      <c r="S91" s="17">
        <f t="shared" si="52"/>
        <v>6.1115999999999957</v>
      </c>
      <c r="T91" s="11"/>
      <c r="U91" s="33"/>
      <c r="V91" s="33"/>
      <c r="W91" s="33"/>
    </row>
    <row r="92" spans="1:23" s="4" customFormat="1" ht="24" x14ac:dyDescent="0.5">
      <c r="A92" s="73"/>
      <c r="B92" s="25"/>
      <c r="C92" s="26"/>
      <c r="D92" s="27"/>
      <c r="E92" s="28"/>
      <c r="F92" s="29"/>
      <c r="G92" s="30"/>
      <c r="H92" s="31"/>
      <c r="I92" s="31"/>
      <c r="J92" s="32"/>
      <c r="K92" s="31"/>
      <c r="L92" s="31"/>
      <c r="M92" s="31"/>
      <c r="N92" s="15"/>
      <c r="O92" s="14"/>
      <c r="P92" s="15">
        <f>SUM(P89:P91)</f>
        <v>1000890</v>
      </c>
      <c r="Q92" s="16">
        <f t="shared" si="50"/>
        <v>100.089</v>
      </c>
      <c r="R92" s="16">
        <f t="shared" si="51"/>
        <v>90.080100000000002</v>
      </c>
      <c r="S92" s="17">
        <f t="shared" si="52"/>
        <v>10.008899999999997</v>
      </c>
      <c r="T92" s="11"/>
      <c r="U92" s="33"/>
      <c r="V92" s="33"/>
      <c r="W92" s="33"/>
    </row>
    <row r="93" spans="1:23" s="4" customFormat="1" ht="23.25" x14ac:dyDescent="0.5">
      <c r="A93" s="71" t="s">
        <v>52</v>
      </c>
      <c r="B93" s="25" t="s">
        <v>130</v>
      </c>
      <c r="C93" s="26" t="s">
        <v>417</v>
      </c>
      <c r="D93" s="27" t="s">
        <v>211</v>
      </c>
      <c r="E93" s="19">
        <v>3470300096284</v>
      </c>
      <c r="F93" s="13" t="s">
        <v>415</v>
      </c>
      <c r="G93" s="14" t="s">
        <v>392</v>
      </c>
      <c r="H93" s="14" t="s">
        <v>416</v>
      </c>
      <c r="I93" s="14">
        <v>96</v>
      </c>
      <c r="J93" s="14">
        <v>6</v>
      </c>
      <c r="K93" s="14">
        <v>0</v>
      </c>
      <c r="L93" s="14">
        <v>1</v>
      </c>
      <c r="M93" s="14">
        <v>63</v>
      </c>
      <c r="N93" s="15">
        <f>K93*400+L93*100+M93</f>
        <v>163</v>
      </c>
      <c r="O93" s="14">
        <v>330</v>
      </c>
      <c r="P93" s="15">
        <f>N93*O93</f>
        <v>53790</v>
      </c>
      <c r="Q93" s="16">
        <f t="shared" si="23"/>
        <v>5.3790000000000004</v>
      </c>
      <c r="R93" s="16">
        <f t="shared" si="8"/>
        <v>4.8411000000000008</v>
      </c>
      <c r="S93" s="17">
        <f t="shared" si="9"/>
        <v>0.5378999999999996</v>
      </c>
      <c r="T93" s="11"/>
      <c r="U93" s="33"/>
      <c r="V93" s="33"/>
      <c r="W93" s="33"/>
    </row>
    <row r="94" spans="1:23" s="4" customFormat="1" ht="23.25" x14ac:dyDescent="0.5">
      <c r="A94" s="72"/>
      <c r="B94" s="25"/>
      <c r="C94" s="26"/>
      <c r="D94" s="27"/>
      <c r="E94" s="12"/>
      <c r="F94" s="13" t="s">
        <v>415</v>
      </c>
      <c r="G94" s="14" t="s">
        <v>392</v>
      </c>
      <c r="H94" s="14">
        <v>920</v>
      </c>
      <c r="I94" s="14">
        <v>15</v>
      </c>
      <c r="J94" s="14">
        <v>1</v>
      </c>
      <c r="K94" s="14">
        <v>4</v>
      </c>
      <c r="L94" s="14">
        <v>3</v>
      </c>
      <c r="M94" s="14">
        <v>34</v>
      </c>
      <c r="N94" s="15">
        <f>K94*400+L94*100+M94</f>
        <v>1934</v>
      </c>
      <c r="O94" s="14">
        <v>330</v>
      </c>
      <c r="P94" s="15">
        <f>N94*O94</f>
        <v>638220</v>
      </c>
      <c r="Q94" s="16">
        <f t="shared" si="23"/>
        <v>63.822000000000003</v>
      </c>
      <c r="R94" s="16">
        <f t="shared" si="8"/>
        <v>57.439800000000005</v>
      </c>
      <c r="S94" s="17">
        <f t="shared" si="9"/>
        <v>6.3821999999999974</v>
      </c>
      <c r="T94" s="11"/>
      <c r="U94" s="33"/>
      <c r="V94" s="33"/>
      <c r="W94" s="33"/>
    </row>
    <row r="95" spans="1:23" s="4" customFormat="1" ht="23.25" x14ac:dyDescent="0.5">
      <c r="A95" s="72"/>
      <c r="B95" s="25"/>
      <c r="C95" s="26"/>
      <c r="D95" s="27"/>
      <c r="E95" s="12"/>
      <c r="F95" s="13" t="s">
        <v>415</v>
      </c>
      <c r="G95" s="14" t="s">
        <v>392</v>
      </c>
      <c r="H95" s="14">
        <v>513</v>
      </c>
      <c r="I95" s="14">
        <v>10</v>
      </c>
      <c r="J95" s="14">
        <v>1</v>
      </c>
      <c r="K95" s="14">
        <v>5</v>
      </c>
      <c r="L95" s="14">
        <v>2</v>
      </c>
      <c r="M95" s="14">
        <v>84</v>
      </c>
      <c r="N95" s="15">
        <f>K95*400+L95*100+M95</f>
        <v>2284</v>
      </c>
      <c r="O95" s="14">
        <v>330</v>
      </c>
      <c r="P95" s="15">
        <f>N95*O95</f>
        <v>753720</v>
      </c>
      <c r="Q95" s="16">
        <f t="shared" si="23"/>
        <v>75.372</v>
      </c>
      <c r="R95" s="16">
        <f t="shared" si="8"/>
        <v>67.834800000000001</v>
      </c>
      <c r="S95" s="17">
        <f t="shared" si="9"/>
        <v>7.5371999999999986</v>
      </c>
      <c r="T95" s="11"/>
      <c r="U95" s="33"/>
      <c r="V95" s="33"/>
      <c r="W95" s="33"/>
    </row>
    <row r="96" spans="1:23" s="4" customFormat="1" ht="23.25" x14ac:dyDescent="0.5">
      <c r="A96" s="72"/>
      <c r="B96" s="25"/>
      <c r="C96" s="26"/>
      <c r="D96" s="27"/>
      <c r="E96" s="12"/>
      <c r="F96" s="13" t="s">
        <v>415</v>
      </c>
      <c r="G96" s="14" t="s">
        <v>392</v>
      </c>
      <c r="H96" s="14">
        <v>820</v>
      </c>
      <c r="I96" s="14">
        <v>68</v>
      </c>
      <c r="J96" s="14">
        <v>1</v>
      </c>
      <c r="K96" s="14">
        <v>5</v>
      </c>
      <c r="L96" s="14">
        <v>2</v>
      </c>
      <c r="M96" s="14">
        <v>55</v>
      </c>
      <c r="N96" s="15">
        <f>K96*400+L96*100+M96</f>
        <v>2255</v>
      </c>
      <c r="O96" s="14">
        <v>330</v>
      </c>
      <c r="P96" s="15">
        <f>N96*O96</f>
        <v>744150</v>
      </c>
      <c r="Q96" s="16">
        <f t="shared" si="23"/>
        <v>74.415000000000006</v>
      </c>
      <c r="R96" s="16">
        <f t="shared" si="8"/>
        <v>66.973500000000001</v>
      </c>
      <c r="S96" s="17">
        <f t="shared" si="9"/>
        <v>7.4415000000000049</v>
      </c>
      <c r="T96" s="11"/>
      <c r="U96" s="33"/>
      <c r="V96" s="33"/>
      <c r="W96" s="33"/>
    </row>
    <row r="97" spans="1:23" s="4" customFormat="1" ht="23.25" x14ac:dyDescent="0.5">
      <c r="A97" s="73"/>
      <c r="B97" s="25"/>
      <c r="C97" s="26"/>
      <c r="D97" s="27"/>
      <c r="E97" s="12"/>
      <c r="F97" s="13"/>
      <c r="G97" s="14"/>
      <c r="H97" s="14"/>
      <c r="I97" s="14"/>
      <c r="J97" s="14"/>
      <c r="K97" s="14"/>
      <c r="L97" s="14"/>
      <c r="M97" s="14"/>
      <c r="N97" s="15"/>
      <c r="O97" s="14"/>
      <c r="P97" s="15">
        <f>SUM(P93:P96)</f>
        <v>2189880</v>
      </c>
      <c r="Q97" s="16">
        <f t="shared" si="23"/>
        <v>218.988</v>
      </c>
      <c r="R97" s="16">
        <f t="shared" si="8"/>
        <v>197.08920000000001</v>
      </c>
      <c r="S97" s="17">
        <f t="shared" si="9"/>
        <v>21.898799999999994</v>
      </c>
      <c r="T97" s="11"/>
      <c r="U97" s="33"/>
      <c r="V97" s="33"/>
      <c r="W97" s="33"/>
    </row>
    <row r="98" spans="1:23" s="4" customFormat="1" ht="24" x14ac:dyDescent="0.5">
      <c r="A98" s="71" t="s">
        <v>53</v>
      </c>
      <c r="B98" s="25" t="s">
        <v>129</v>
      </c>
      <c r="C98" s="26" t="s">
        <v>149</v>
      </c>
      <c r="D98" s="27" t="s">
        <v>204</v>
      </c>
      <c r="E98" s="28" t="s">
        <v>318</v>
      </c>
      <c r="F98" s="29" t="s">
        <v>38</v>
      </c>
      <c r="G98" s="30" t="s">
        <v>267</v>
      </c>
      <c r="H98" s="31" t="s">
        <v>282</v>
      </c>
      <c r="I98" s="31" t="s">
        <v>31</v>
      </c>
      <c r="J98" s="32">
        <v>6</v>
      </c>
      <c r="K98" s="31" t="s">
        <v>300</v>
      </c>
      <c r="L98" s="31" t="s">
        <v>22</v>
      </c>
      <c r="M98" s="31" t="s">
        <v>42</v>
      </c>
      <c r="N98" s="15">
        <f t="shared" si="24"/>
        <v>323</v>
      </c>
      <c r="O98" s="14">
        <v>330</v>
      </c>
      <c r="P98" s="15">
        <f t="shared" si="25"/>
        <v>106590</v>
      </c>
      <c r="Q98" s="16">
        <f t="shared" si="23"/>
        <v>10.659000000000001</v>
      </c>
      <c r="R98" s="16">
        <f t="shared" si="8"/>
        <v>9.5931000000000015</v>
      </c>
      <c r="S98" s="17">
        <f t="shared" si="9"/>
        <v>1.0658999999999992</v>
      </c>
      <c r="T98" s="11"/>
      <c r="U98" s="33"/>
      <c r="V98" s="33"/>
      <c r="W98" s="33"/>
    </row>
    <row r="99" spans="1:23" s="4" customFormat="1" ht="24" x14ac:dyDescent="0.5">
      <c r="A99" s="72"/>
      <c r="B99" s="25"/>
      <c r="C99" s="26"/>
      <c r="D99" s="27"/>
      <c r="E99" s="28"/>
      <c r="F99" s="29"/>
      <c r="G99" s="30" t="s">
        <v>267</v>
      </c>
      <c r="H99" s="31" t="s">
        <v>377</v>
      </c>
      <c r="I99" s="31" t="s">
        <v>21</v>
      </c>
      <c r="J99" s="32">
        <v>6</v>
      </c>
      <c r="K99" s="31" t="s">
        <v>300</v>
      </c>
      <c r="L99" s="31" t="s">
        <v>22</v>
      </c>
      <c r="M99" s="31" t="s">
        <v>41</v>
      </c>
      <c r="N99" s="15">
        <f t="shared" ref="N99" si="53">K99*400+L99*100+M99</f>
        <v>322</v>
      </c>
      <c r="O99" s="14">
        <v>330</v>
      </c>
      <c r="P99" s="15">
        <f t="shared" ref="P99" si="54">N99*O99</f>
        <v>106260</v>
      </c>
      <c r="Q99" s="16">
        <f t="shared" ref="Q99" si="55">P99*0.01%</f>
        <v>10.626000000000001</v>
      </c>
      <c r="R99" s="16">
        <f t="shared" ref="R99" si="56">Q99*90%</f>
        <v>9.5634000000000015</v>
      </c>
      <c r="S99" s="17">
        <f t="shared" ref="S99" si="57">Q99-R99</f>
        <v>1.0625999999999998</v>
      </c>
      <c r="T99" s="11"/>
      <c r="U99" s="33"/>
      <c r="V99" s="33"/>
      <c r="W99" s="33"/>
    </row>
    <row r="100" spans="1:23" s="4" customFormat="1" ht="23.25" x14ac:dyDescent="0.5">
      <c r="A100" s="72"/>
      <c r="B100" s="25"/>
      <c r="C100" s="26"/>
      <c r="D100" s="27"/>
      <c r="E100" s="12"/>
      <c r="F100" s="29"/>
      <c r="G100" s="30" t="s">
        <v>267</v>
      </c>
      <c r="H100" s="31" t="s">
        <v>269</v>
      </c>
      <c r="I100" s="31" t="s">
        <v>70</v>
      </c>
      <c r="J100" s="32">
        <v>6</v>
      </c>
      <c r="K100" s="31" t="s">
        <v>300</v>
      </c>
      <c r="L100" s="31" t="s">
        <v>300</v>
      </c>
      <c r="M100" s="31" t="s">
        <v>108</v>
      </c>
      <c r="N100" s="15">
        <f t="shared" si="24"/>
        <v>91</v>
      </c>
      <c r="O100" s="14">
        <v>330</v>
      </c>
      <c r="P100" s="15">
        <f t="shared" si="25"/>
        <v>30030</v>
      </c>
      <c r="Q100" s="16">
        <f t="shared" si="23"/>
        <v>3.0030000000000001</v>
      </c>
      <c r="R100" s="16">
        <f t="shared" si="8"/>
        <v>2.7027000000000001</v>
      </c>
      <c r="S100" s="17">
        <f t="shared" si="9"/>
        <v>0.30030000000000001</v>
      </c>
      <c r="T100" s="11"/>
      <c r="U100" s="33"/>
      <c r="V100" s="33"/>
      <c r="W100" s="33"/>
    </row>
    <row r="101" spans="1:23" s="4" customFormat="1" ht="23.25" x14ac:dyDescent="0.5">
      <c r="A101" s="73"/>
      <c r="B101" s="25"/>
      <c r="C101" s="26"/>
      <c r="D101" s="27"/>
      <c r="E101" s="12"/>
      <c r="F101" s="29"/>
      <c r="G101" s="30"/>
      <c r="H101" s="31"/>
      <c r="I101" s="31"/>
      <c r="J101" s="32"/>
      <c r="K101" s="31"/>
      <c r="L101" s="31"/>
      <c r="M101" s="31"/>
      <c r="N101" s="15"/>
      <c r="O101" s="14"/>
      <c r="P101" s="15">
        <f>SUM(P98:P100)</f>
        <v>242880</v>
      </c>
      <c r="Q101" s="16">
        <f t="shared" si="23"/>
        <v>24.288</v>
      </c>
      <c r="R101" s="16">
        <f t="shared" si="8"/>
        <v>21.859200000000001</v>
      </c>
      <c r="S101" s="17">
        <f t="shared" si="9"/>
        <v>2.428799999999999</v>
      </c>
      <c r="T101" s="11"/>
      <c r="U101" s="33"/>
      <c r="V101" s="33"/>
      <c r="W101" s="33"/>
    </row>
    <row r="102" spans="1:23" s="4" customFormat="1" ht="24" x14ac:dyDescent="0.5">
      <c r="A102" s="71" t="s">
        <v>54</v>
      </c>
      <c r="B102" s="25" t="s">
        <v>130</v>
      </c>
      <c r="C102" s="26" t="s">
        <v>150</v>
      </c>
      <c r="D102" s="27" t="s">
        <v>203</v>
      </c>
      <c r="E102" s="28" t="s">
        <v>319</v>
      </c>
      <c r="F102" s="29" t="s">
        <v>235</v>
      </c>
      <c r="G102" s="30" t="s">
        <v>267</v>
      </c>
      <c r="H102" s="31" t="s">
        <v>127</v>
      </c>
      <c r="I102" s="31" t="s">
        <v>27</v>
      </c>
      <c r="J102" s="32">
        <v>6</v>
      </c>
      <c r="K102" s="31" t="s">
        <v>35</v>
      </c>
      <c r="L102" s="31" t="s">
        <v>300</v>
      </c>
      <c r="M102" s="31" t="s">
        <v>85</v>
      </c>
      <c r="N102" s="15">
        <f t="shared" si="24"/>
        <v>6467</v>
      </c>
      <c r="O102" s="14">
        <v>330</v>
      </c>
      <c r="P102" s="15">
        <f t="shared" si="25"/>
        <v>2134110</v>
      </c>
      <c r="Q102" s="16">
        <f t="shared" si="23"/>
        <v>213.411</v>
      </c>
      <c r="R102" s="16">
        <f t="shared" si="8"/>
        <v>192.06990000000002</v>
      </c>
      <c r="S102" s="17">
        <f t="shared" si="9"/>
        <v>21.341099999999983</v>
      </c>
      <c r="T102" s="11"/>
      <c r="U102" s="33"/>
      <c r="V102" s="33"/>
      <c r="W102" s="33"/>
    </row>
    <row r="103" spans="1:23" s="4" customFormat="1" ht="23.25" x14ac:dyDescent="0.5">
      <c r="A103" s="72"/>
      <c r="B103" s="25"/>
      <c r="C103" s="26"/>
      <c r="D103" s="27"/>
      <c r="E103" s="12"/>
      <c r="F103" s="29"/>
      <c r="G103" s="30" t="s">
        <v>267</v>
      </c>
      <c r="H103" s="31" t="s">
        <v>272</v>
      </c>
      <c r="I103" s="31" t="s">
        <v>42</v>
      </c>
      <c r="J103" s="32">
        <v>6</v>
      </c>
      <c r="K103" s="31" t="s">
        <v>300</v>
      </c>
      <c r="L103" s="31" t="s">
        <v>300</v>
      </c>
      <c r="M103" s="31" t="s">
        <v>74</v>
      </c>
      <c r="N103" s="15">
        <f t="shared" si="24"/>
        <v>56</v>
      </c>
      <c r="O103" s="14">
        <v>330</v>
      </c>
      <c r="P103" s="15">
        <f t="shared" si="25"/>
        <v>18480</v>
      </c>
      <c r="Q103" s="16">
        <f t="shared" si="23"/>
        <v>1.8480000000000001</v>
      </c>
      <c r="R103" s="16">
        <f t="shared" si="8"/>
        <v>1.6632</v>
      </c>
      <c r="S103" s="17">
        <f t="shared" si="9"/>
        <v>0.18480000000000008</v>
      </c>
      <c r="T103" s="11"/>
      <c r="U103" s="33"/>
      <c r="V103" s="33"/>
      <c r="W103" s="33"/>
    </row>
    <row r="104" spans="1:23" s="4" customFormat="1" ht="23.25" x14ac:dyDescent="0.5">
      <c r="A104" s="73"/>
      <c r="B104" s="25"/>
      <c r="C104" s="26"/>
      <c r="D104" s="27"/>
      <c r="E104" s="12"/>
      <c r="F104" s="29"/>
      <c r="G104" s="30"/>
      <c r="H104" s="31"/>
      <c r="I104" s="31"/>
      <c r="J104" s="32"/>
      <c r="K104" s="31"/>
      <c r="L104" s="31"/>
      <c r="M104" s="31"/>
      <c r="N104" s="15"/>
      <c r="O104" s="14"/>
      <c r="P104" s="15">
        <f>SUM(P102:P103)</f>
        <v>2152590</v>
      </c>
      <c r="Q104" s="16">
        <f t="shared" si="23"/>
        <v>215.25900000000001</v>
      </c>
      <c r="R104" s="16">
        <f t="shared" si="8"/>
        <v>193.73310000000001</v>
      </c>
      <c r="S104" s="17">
        <f t="shared" si="9"/>
        <v>21.525900000000007</v>
      </c>
      <c r="T104" s="11"/>
      <c r="U104" s="33"/>
      <c r="V104" s="33"/>
      <c r="W104" s="33"/>
    </row>
    <row r="105" spans="1:23" s="4" customFormat="1" ht="24" x14ac:dyDescent="0.5">
      <c r="A105" s="34" t="s">
        <v>55</v>
      </c>
      <c r="B105" s="25" t="s">
        <v>129</v>
      </c>
      <c r="C105" s="26" t="s">
        <v>151</v>
      </c>
      <c r="D105" s="27" t="s">
        <v>204</v>
      </c>
      <c r="E105" s="28" t="s">
        <v>320</v>
      </c>
      <c r="F105" s="29" t="s">
        <v>24</v>
      </c>
      <c r="G105" s="30" t="s">
        <v>267</v>
      </c>
      <c r="H105" s="31" t="s">
        <v>283</v>
      </c>
      <c r="I105" s="31" t="s">
        <v>47</v>
      </c>
      <c r="J105" s="32">
        <v>6</v>
      </c>
      <c r="K105" s="31" t="s">
        <v>21</v>
      </c>
      <c r="L105" s="31" t="s">
        <v>300</v>
      </c>
      <c r="M105" s="31" t="s">
        <v>31</v>
      </c>
      <c r="N105" s="15">
        <f t="shared" si="24"/>
        <v>812</v>
      </c>
      <c r="O105" s="14">
        <v>330</v>
      </c>
      <c r="P105" s="15">
        <f t="shared" si="25"/>
        <v>267960</v>
      </c>
      <c r="Q105" s="16">
        <f t="shared" si="23"/>
        <v>26.796000000000003</v>
      </c>
      <c r="R105" s="16">
        <f t="shared" si="8"/>
        <v>24.116400000000002</v>
      </c>
      <c r="S105" s="17">
        <f t="shared" si="9"/>
        <v>2.6796000000000006</v>
      </c>
      <c r="T105" s="11"/>
      <c r="U105" s="33"/>
      <c r="V105" s="33"/>
      <c r="W105" s="33"/>
    </row>
    <row r="106" spans="1:23" s="4" customFormat="1" ht="24" x14ac:dyDescent="0.5">
      <c r="A106" s="34" t="s">
        <v>56</v>
      </c>
      <c r="B106" s="25" t="s">
        <v>129</v>
      </c>
      <c r="C106" s="26" t="s">
        <v>152</v>
      </c>
      <c r="D106" s="27" t="s">
        <v>206</v>
      </c>
      <c r="E106" s="28" t="s">
        <v>321</v>
      </c>
      <c r="F106" s="29" t="s">
        <v>236</v>
      </c>
      <c r="G106" s="30" t="s">
        <v>267</v>
      </c>
      <c r="H106" s="31" t="s">
        <v>127</v>
      </c>
      <c r="I106" s="31" t="s">
        <v>28</v>
      </c>
      <c r="J106" s="32">
        <v>6</v>
      </c>
      <c r="K106" s="31" t="s">
        <v>27</v>
      </c>
      <c r="L106" s="31" t="s">
        <v>300</v>
      </c>
      <c r="M106" s="31" t="s">
        <v>102</v>
      </c>
      <c r="N106" s="15">
        <f t="shared" si="24"/>
        <v>3285</v>
      </c>
      <c r="O106" s="14">
        <v>330</v>
      </c>
      <c r="P106" s="15">
        <f t="shared" si="25"/>
        <v>1084050</v>
      </c>
      <c r="Q106" s="16">
        <f t="shared" si="23"/>
        <v>108.405</v>
      </c>
      <c r="R106" s="16">
        <f t="shared" si="8"/>
        <v>97.56450000000001</v>
      </c>
      <c r="S106" s="17">
        <f t="shared" si="9"/>
        <v>10.840499999999992</v>
      </c>
      <c r="T106" s="11" t="s">
        <v>399</v>
      </c>
      <c r="U106" s="33"/>
      <c r="V106" s="33"/>
      <c r="W106" s="33"/>
    </row>
    <row r="107" spans="1:23" s="4" customFormat="1" ht="24" x14ac:dyDescent="0.5">
      <c r="A107" s="34" t="s">
        <v>57</v>
      </c>
      <c r="B107" s="25" t="s">
        <v>130</v>
      </c>
      <c r="C107" s="26" t="s">
        <v>153</v>
      </c>
      <c r="D107" s="27" t="s">
        <v>203</v>
      </c>
      <c r="E107" s="28" t="s">
        <v>322</v>
      </c>
      <c r="F107" s="29" t="s">
        <v>237</v>
      </c>
      <c r="G107" s="30" t="s">
        <v>267</v>
      </c>
      <c r="H107" s="31" t="s">
        <v>269</v>
      </c>
      <c r="I107" s="31" t="s">
        <v>110</v>
      </c>
      <c r="J107" s="32">
        <v>6</v>
      </c>
      <c r="K107" s="31" t="s">
        <v>300</v>
      </c>
      <c r="L107" s="31" t="s">
        <v>21</v>
      </c>
      <c r="M107" s="31" t="s">
        <v>79</v>
      </c>
      <c r="N107" s="15">
        <f t="shared" si="24"/>
        <v>261</v>
      </c>
      <c r="O107" s="14">
        <v>330</v>
      </c>
      <c r="P107" s="15">
        <f t="shared" si="25"/>
        <v>86130</v>
      </c>
      <c r="Q107" s="16">
        <f t="shared" si="23"/>
        <v>8.6129999999999995</v>
      </c>
      <c r="R107" s="16">
        <f t="shared" si="8"/>
        <v>7.7516999999999996</v>
      </c>
      <c r="S107" s="17">
        <v>3</v>
      </c>
      <c r="T107" s="11"/>
      <c r="U107" s="33"/>
      <c r="V107" s="33"/>
      <c r="W107" s="33"/>
    </row>
    <row r="108" spans="1:23" s="4" customFormat="1" ht="24" x14ac:dyDescent="0.5">
      <c r="A108" s="71" t="s">
        <v>58</v>
      </c>
      <c r="B108" s="25" t="s">
        <v>129</v>
      </c>
      <c r="C108" s="26" t="s">
        <v>154</v>
      </c>
      <c r="D108" s="27" t="s">
        <v>212</v>
      </c>
      <c r="E108" s="28" t="s">
        <v>323</v>
      </c>
      <c r="F108" s="29" t="s">
        <v>63</v>
      </c>
      <c r="G108" s="30" t="s">
        <v>267</v>
      </c>
      <c r="H108" s="31" t="s">
        <v>284</v>
      </c>
      <c r="I108" s="31" t="s">
        <v>41</v>
      </c>
      <c r="J108" s="32">
        <v>6</v>
      </c>
      <c r="K108" s="31" t="s">
        <v>38</v>
      </c>
      <c r="L108" s="31" t="s">
        <v>22</v>
      </c>
      <c r="M108" s="31" t="s">
        <v>28</v>
      </c>
      <c r="N108" s="15">
        <f t="shared" si="24"/>
        <v>7909</v>
      </c>
      <c r="O108" s="14">
        <v>330</v>
      </c>
      <c r="P108" s="15">
        <f t="shared" si="25"/>
        <v>2609970</v>
      </c>
      <c r="Q108" s="16">
        <f t="shared" si="23"/>
        <v>260.99700000000001</v>
      </c>
      <c r="R108" s="16">
        <f t="shared" si="8"/>
        <v>234.89730000000003</v>
      </c>
      <c r="S108" s="17">
        <f t="shared" si="9"/>
        <v>26.099699999999984</v>
      </c>
      <c r="T108" s="11"/>
      <c r="U108" s="33"/>
      <c r="V108" s="33"/>
      <c r="W108" s="33"/>
    </row>
    <row r="109" spans="1:23" s="4" customFormat="1" ht="24" x14ac:dyDescent="0.5">
      <c r="A109" s="72"/>
      <c r="B109" s="25"/>
      <c r="C109" s="26"/>
      <c r="D109" s="27"/>
      <c r="E109" s="28"/>
      <c r="F109" s="29"/>
      <c r="G109" s="14" t="s">
        <v>392</v>
      </c>
      <c r="H109" s="14">
        <v>671</v>
      </c>
      <c r="I109" s="14">
        <v>9</v>
      </c>
      <c r="J109" s="14">
        <v>1</v>
      </c>
      <c r="K109" s="14">
        <v>1</v>
      </c>
      <c r="L109" s="14">
        <v>3</v>
      </c>
      <c r="M109" s="14">
        <v>26</v>
      </c>
      <c r="N109" s="15">
        <f>K109*400+L109*100+M109</f>
        <v>726</v>
      </c>
      <c r="O109" s="14">
        <v>330</v>
      </c>
      <c r="P109" s="15">
        <f>N109*O109</f>
        <v>239580</v>
      </c>
      <c r="Q109" s="16">
        <f>P109*0.01%</f>
        <v>23.958000000000002</v>
      </c>
      <c r="R109" s="16">
        <f>Q109*90%</f>
        <v>21.562200000000001</v>
      </c>
      <c r="S109" s="17">
        <f>Q109-R109</f>
        <v>2.3958000000000013</v>
      </c>
      <c r="T109" s="11"/>
      <c r="U109" s="33"/>
      <c r="V109" s="33"/>
      <c r="W109" s="33"/>
    </row>
    <row r="110" spans="1:23" s="4" customFormat="1" ht="24" x14ac:dyDescent="0.5">
      <c r="A110" s="73"/>
      <c r="B110" s="25"/>
      <c r="C110" s="26"/>
      <c r="D110" s="27"/>
      <c r="E110" s="28"/>
      <c r="F110" s="29"/>
      <c r="G110" s="30"/>
      <c r="H110" s="31"/>
      <c r="I110" s="31"/>
      <c r="J110" s="32"/>
      <c r="K110" s="31"/>
      <c r="L110" s="31"/>
      <c r="M110" s="31"/>
      <c r="N110" s="15"/>
      <c r="O110" s="14"/>
      <c r="P110" s="15">
        <f>SUM(P108:P109)</f>
        <v>2849550</v>
      </c>
      <c r="Q110" s="16">
        <f>P110*0.01%</f>
        <v>284.95500000000004</v>
      </c>
      <c r="R110" s="16">
        <f>Q110*90%</f>
        <v>256.45950000000005</v>
      </c>
      <c r="S110" s="17">
        <f>Q110-R110</f>
        <v>28.495499999999993</v>
      </c>
      <c r="T110" s="11"/>
      <c r="U110" s="33"/>
      <c r="V110" s="33"/>
      <c r="W110" s="33"/>
    </row>
    <row r="111" spans="1:23" s="4" customFormat="1" ht="24" x14ac:dyDescent="0.5">
      <c r="A111" s="34" t="s">
        <v>59</v>
      </c>
      <c r="B111" s="25" t="s">
        <v>130</v>
      </c>
      <c r="C111" s="26" t="s">
        <v>155</v>
      </c>
      <c r="D111" s="27" t="s">
        <v>204</v>
      </c>
      <c r="E111" s="28" t="s">
        <v>324</v>
      </c>
      <c r="F111" s="29" t="s">
        <v>238</v>
      </c>
      <c r="G111" s="30" t="s">
        <v>267</v>
      </c>
      <c r="H111" s="31" t="s">
        <v>285</v>
      </c>
      <c r="I111" s="31" t="s">
        <v>44</v>
      </c>
      <c r="J111" s="32">
        <v>6</v>
      </c>
      <c r="K111" s="31" t="s">
        <v>21</v>
      </c>
      <c r="L111" s="31" t="s">
        <v>22</v>
      </c>
      <c r="M111" s="31" t="s">
        <v>114</v>
      </c>
      <c r="N111" s="15">
        <f t="shared" si="24"/>
        <v>1197</v>
      </c>
      <c r="O111" s="14">
        <v>330</v>
      </c>
      <c r="P111" s="15">
        <f t="shared" si="25"/>
        <v>395010</v>
      </c>
      <c r="Q111" s="16">
        <f t="shared" si="23"/>
        <v>39.501000000000005</v>
      </c>
      <c r="R111" s="16">
        <f t="shared" si="8"/>
        <v>35.550900000000006</v>
      </c>
      <c r="S111" s="17">
        <f t="shared" si="9"/>
        <v>3.9500999999999991</v>
      </c>
      <c r="T111" s="11"/>
      <c r="U111" s="33"/>
      <c r="V111" s="33"/>
      <c r="W111" s="33"/>
    </row>
    <row r="112" spans="1:23" s="42" customFormat="1" ht="23.25" x14ac:dyDescent="0.5">
      <c r="A112" s="38">
        <v>41</v>
      </c>
      <c r="B112" s="39" t="s">
        <v>131</v>
      </c>
      <c r="C112" s="40" t="s">
        <v>393</v>
      </c>
      <c r="D112" s="41" t="s">
        <v>394</v>
      </c>
      <c r="E112" s="19">
        <v>3470300107782</v>
      </c>
      <c r="F112" s="13" t="s">
        <v>391</v>
      </c>
      <c r="G112" s="14" t="s">
        <v>392</v>
      </c>
      <c r="H112" s="14">
        <v>820</v>
      </c>
      <c r="I112" s="14">
        <v>67</v>
      </c>
      <c r="J112" s="14">
        <v>1</v>
      </c>
      <c r="K112" s="14">
        <v>3</v>
      </c>
      <c r="L112" s="14">
        <v>1</v>
      </c>
      <c r="M112" s="14">
        <v>27</v>
      </c>
      <c r="N112" s="15">
        <f>K112*400+L112*100+M112</f>
        <v>1327</v>
      </c>
      <c r="O112" s="14">
        <v>330</v>
      </c>
      <c r="P112" s="15">
        <f>N112*O112</f>
        <v>437910</v>
      </c>
      <c r="Q112" s="16">
        <f>P112*0.01%</f>
        <v>43.791000000000004</v>
      </c>
      <c r="R112" s="16">
        <f>Q112*90%</f>
        <v>39.411900000000003</v>
      </c>
      <c r="S112" s="17">
        <f>Q112-R112</f>
        <v>4.3791000000000011</v>
      </c>
      <c r="T112" s="18"/>
    </row>
    <row r="113" spans="1:23" s="4" customFormat="1" ht="24" x14ac:dyDescent="0.5">
      <c r="A113" s="71" t="s">
        <v>61</v>
      </c>
      <c r="B113" s="25" t="s">
        <v>130</v>
      </c>
      <c r="C113" s="26" t="s">
        <v>156</v>
      </c>
      <c r="D113" s="27" t="s">
        <v>213</v>
      </c>
      <c r="E113" s="28" t="s">
        <v>325</v>
      </c>
      <c r="F113" s="29" t="s">
        <v>124</v>
      </c>
      <c r="G113" s="30" t="s">
        <v>267</v>
      </c>
      <c r="H113" s="31" t="s">
        <v>271</v>
      </c>
      <c r="I113" s="31" t="s">
        <v>30</v>
      </c>
      <c r="J113" s="32">
        <v>6</v>
      </c>
      <c r="K113" s="31" t="s">
        <v>300</v>
      </c>
      <c r="L113" s="31" t="s">
        <v>300</v>
      </c>
      <c r="M113" s="31" t="s">
        <v>84</v>
      </c>
      <c r="N113" s="15">
        <f t="shared" si="24"/>
        <v>66</v>
      </c>
      <c r="O113" s="14">
        <v>330</v>
      </c>
      <c r="P113" s="15">
        <f t="shared" si="25"/>
        <v>21780</v>
      </c>
      <c r="Q113" s="16">
        <f t="shared" si="23"/>
        <v>2.1779999999999999</v>
      </c>
      <c r="R113" s="16">
        <f t="shared" si="8"/>
        <v>1.9601999999999999</v>
      </c>
      <c r="S113" s="17">
        <f t="shared" si="9"/>
        <v>0.21779999999999999</v>
      </c>
      <c r="T113" s="11"/>
      <c r="U113" s="33"/>
      <c r="V113" s="33"/>
      <c r="W113" s="33"/>
    </row>
    <row r="114" spans="1:23" s="4" customFormat="1" ht="24" x14ac:dyDescent="0.5">
      <c r="A114" s="72"/>
      <c r="B114" s="25"/>
      <c r="C114" s="26"/>
      <c r="D114" s="27"/>
      <c r="E114" s="28"/>
      <c r="F114" s="29"/>
      <c r="G114" s="30" t="s">
        <v>267</v>
      </c>
      <c r="H114" s="31" t="s">
        <v>289</v>
      </c>
      <c r="I114" s="31" t="s">
        <v>33</v>
      </c>
      <c r="J114" s="32">
        <v>6</v>
      </c>
      <c r="K114" s="31" t="s">
        <v>300</v>
      </c>
      <c r="L114" s="31" t="s">
        <v>20</v>
      </c>
      <c r="M114" s="31" t="s">
        <v>57</v>
      </c>
      <c r="N114" s="15">
        <f t="shared" ref="N114:N115" si="58">K114*400+L114*100+M114</f>
        <v>138</v>
      </c>
      <c r="O114" s="14">
        <v>330</v>
      </c>
      <c r="P114" s="15">
        <f t="shared" ref="P114:P115" si="59">N114*O114</f>
        <v>45540</v>
      </c>
      <c r="Q114" s="16">
        <f t="shared" ref="Q114:Q116" si="60">P114*0.01%</f>
        <v>4.5540000000000003</v>
      </c>
      <c r="R114" s="16">
        <f t="shared" ref="R114:R116" si="61">Q114*90%</f>
        <v>4.0986000000000002</v>
      </c>
      <c r="S114" s="17">
        <f t="shared" ref="S114:S116" si="62">Q114-R114</f>
        <v>0.45540000000000003</v>
      </c>
      <c r="T114" s="11"/>
      <c r="U114" s="33"/>
      <c r="V114" s="33"/>
      <c r="W114" s="33"/>
    </row>
    <row r="115" spans="1:23" s="4" customFormat="1" ht="24" x14ac:dyDescent="0.5">
      <c r="A115" s="72"/>
      <c r="B115" s="25"/>
      <c r="C115" s="26"/>
      <c r="D115" s="27"/>
      <c r="E115" s="28"/>
      <c r="F115" s="29"/>
      <c r="G115" s="30" t="s">
        <v>267</v>
      </c>
      <c r="H115" s="31" t="s">
        <v>287</v>
      </c>
      <c r="I115" s="31" t="s">
        <v>37</v>
      </c>
      <c r="J115" s="32">
        <v>6</v>
      </c>
      <c r="K115" s="31" t="s">
        <v>21</v>
      </c>
      <c r="L115" s="31" t="s">
        <v>21</v>
      </c>
      <c r="M115" s="31" t="s">
        <v>26</v>
      </c>
      <c r="N115" s="15">
        <f t="shared" si="58"/>
        <v>1007</v>
      </c>
      <c r="O115" s="14">
        <v>330</v>
      </c>
      <c r="P115" s="15">
        <f t="shared" si="59"/>
        <v>332310</v>
      </c>
      <c r="Q115" s="16">
        <f t="shared" si="60"/>
        <v>33.231000000000002</v>
      </c>
      <c r="R115" s="16">
        <f t="shared" si="61"/>
        <v>29.907900000000001</v>
      </c>
      <c r="S115" s="17">
        <f t="shared" si="62"/>
        <v>3.3231000000000002</v>
      </c>
      <c r="T115" s="11"/>
      <c r="U115" s="33"/>
      <c r="V115" s="33"/>
      <c r="W115" s="33"/>
    </row>
    <row r="116" spans="1:23" s="4" customFormat="1" ht="24" x14ac:dyDescent="0.5">
      <c r="A116" s="73"/>
      <c r="B116" s="25"/>
      <c r="C116" s="26"/>
      <c r="D116" s="27"/>
      <c r="E116" s="28"/>
      <c r="F116" s="29"/>
      <c r="G116" s="30"/>
      <c r="H116" s="31"/>
      <c r="I116" s="31"/>
      <c r="J116" s="32"/>
      <c r="K116" s="31"/>
      <c r="L116" s="31"/>
      <c r="M116" s="31"/>
      <c r="N116" s="15"/>
      <c r="O116" s="14"/>
      <c r="P116" s="15">
        <f>SUM(P113:P115)</f>
        <v>399630</v>
      </c>
      <c r="Q116" s="16">
        <f t="shared" si="60"/>
        <v>39.963000000000001</v>
      </c>
      <c r="R116" s="16">
        <f t="shared" si="61"/>
        <v>35.966700000000003</v>
      </c>
      <c r="S116" s="17">
        <f t="shared" si="62"/>
        <v>3.996299999999998</v>
      </c>
      <c r="T116" s="11"/>
      <c r="U116" s="33"/>
      <c r="V116" s="33"/>
      <c r="W116" s="33"/>
    </row>
    <row r="117" spans="1:23" s="4" customFormat="1" ht="24" x14ac:dyDescent="0.5">
      <c r="A117" s="71" t="s">
        <v>62</v>
      </c>
      <c r="B117" s="25" t="s">
        <v>130</v>
      </c>
      <c r="C117" s="26" t="s">
        <v>157</v>
      </c>
      <c r="D117" s="27" t="s">
        <v>204</v>
      </c>
      <c r="E117" s="28" t="s">
        <v>326</v>
      </c>
      <c r="F117" s="29" t="s">
        <v>233</v>
      </c>
      <c r="G117" s="30" t="s">
        <v>267</v>
      </c>
      <c r="H117" s="31" t="s">
        <v>285</v>
      </c>
      <c r="I117" s="31" t="s">
        <v>40</v>
      </c>
      <c r="J117" s="32">
        <v>6</v>
      </c>
      <c r="K117" s="31" t="s">
        <v>24</v>
      </c>
      <c r="L117" s="31" t="s">
        <v>21</v>
      </c>
      <c r="M117" s="31" t="s">
        <v>61</v>
      </c>
      <c r="N117" s="15">
        <f t="shared" si="24"/>
        <v>2242</v>
      </c>
      <c r="O117" s="14">
        <v>330</v>
      </c>
      <c r="P117" s="15">
        <f t="shared" si="25"/>
        <v>739860</v>
      </c>
      <c r="Q117" s="16">
        <f t="shared" si="23"/>
        <v>73.986000000000004</v>
      </c>
      <c r="R117" s="16">
        <f t="shared" si="8"/>
        <v>66.587400000000002</v>
      </c>
      <c r="S117" s="17">
        <f t="shared" si="9"/>
        <v>7.3986000000000018</v>
      </c>
      <c r="T117" s="11" t="s">
        <v>373</v>
      </c>
      <c r="U117" s="33"/>
      <c r="V117" s="33"/>
      <c r="W117" s="33"/>
    </row>
    <row r="118" spans="1:23" s="4" customFormat="1" ht="24" x14ac:dyDescent="0.5">
      <c r="A118" s="72"/>
      <c r="B118" s="25"/>
      <c r="C118" s="26"/>
      <c r="D118" s="27"/>
      <c r="E118" s="28"/>
      <c r="F118" s="29"/>
      <c r="G118" s="30" t="s">
        <v>267</v>
      </c>
      <c r="H118" s="31" t="s">
        <v>287</v>
      </c>
      <c r="I118" s="31" t="s">
        <v>35</v>
      </c>
      <c r="J118" s="32">
        <v>6</v>
      </c>
      <c r="K118" s="31" t="s">
        <v>20</v>
      </c>
      <c r="L118" s="31" t="s">
        <v>21</v>
      </c>
      <c r="M118" s="31" t="s">
        <v>81</v>
      </c>
      <c r="N118" s="15">
        <f t="shared" ref="N118" si="63">K118*400+L118*100+M118</f>
        <v>663</v>
      </c>
      <c r="O118" s="14">
        <v>330</v>
      </c>
      <c r="P118" s="15">
        <f t="shared" ref="P118" si="64">N118*O118</f>
        <v>218790</v>
      </c>
      <c r="Q118" s="16">
        <f t="shared" ref="Q118:Q122" si="65">P118*0.01%</f>
        <v>21.879000000000001</v>
      </c>
      <c r="R118" s="16">
        <f t="shared" ref="R118:R122" si="66">Q118*90%</f>
        <v>19.691100000000002</v>
      </c>
      <c r="S118" s="17">
        <f t="shared" ref="S118" si="67">Q118-R118</f>
        <v>2.1878999999999991</v>
      </c>
      <c r="T118" s="11"/>
      <c r="U118" s="33"/>
      <c r="V118" s="33"/>
      <c r="W118" s="33"/>
    </row>
    <row r="119" spans="1:23" s="4" customFormat="1" ht="24" x14ac:dyDescent="0.5">
      <c r="A119" s="73"/>
      <c r="B119" s="25"/>
      <c r="C119" s="26"/>
      <c r="D119" s="27"/>
      <c r="E119" s="28"/>
      <c r="F119" s="29"/>
      <c r="G119" s="30"/>
      <c r="H119" s="31"/>
      <c r="I119" s="31"/>
      <c r="J119" s="32"/>
      <c r="K119" s="31"/>
      <c r="L119" s="31"/>
      <c r="M119" s="31"/>
      <c r="N119" s="15"/>
      <c r="O119" s="14"/>
      <c r="P119" s="15">
        <f>SUM(P117:P118)</f>
        <v>958650</v>
      </c>
      <c r="Q119" s="16">
        <f t="shared" si="65"/>
        <v>95.865000000000009</v>
      </c>
      <c r="R119" s="16">
        <f t="shared" si="66"/>
        <v>86.278500000000008</v>
      </c>
      <c r="S119" s="17">
        <v>10</v>
      </c>
      <c r="T119" s="11"/>
      <c r="U119" s="33"/>
      <c r="V119" s="33"/>
      <c r="W119" s="33"/>
    </row>
    <row r="120" spans="1:23" s="4" customFormat="1" ht="23.25" x14ac:dyDescent="0.5">
      <c r="A120" s="71" t="s">
        <v>19</v>
      </c>
      <c r="B120" s="25" t="s">
        <v>129</v>
      </c>
      <c r="C120" s="26" t="s">
        <v>158</v>
      </c>
      <c r="D120" s="27" t="s">
        <v>215</v>
      </c>
      <c r="E120" s="12">
        <v>3470300092459</v>
      </c>
      <c r="F120" s="13" t="s">
        <v>240</v>
      </c>
      <c r="G120" s="14" t="s">
        <v>392</v>
      </c>
      <c r="H120" s="14">
        <v>513</v>
      </c>
      <c r="I120" s="14">
        <v>13</v>
      </c>
      <c r="J120" s="14">
        <v>1</v>
      </c>
      <c r="K120" s="14">
        <v>2</v>
      </c>
      <c r="L120" s="14">
        <v>0</v>
      </c>
      <c r="M120" s="14">
        <v>95</v>
      </c>
      <c r="N120" s="15">
        <f>K120*400+L120*100+M120</f>
        <v>895</v>
      </c>
      <c r="O120" s="14">
        <v>330</v>
      </c>
      <c r="P120" s="15">
        <f>N120*O120</f>
        <v>295350</v>
      </c>
      <c r="Q120" s="16">
        <f t="shared" si="65"/>
        <v>29.535</v>
      </c>
      <c r="R120" s="16">
        <f t="shared" si="66"/>
        <v>26.581500000000002</v>
      </c>
      <c r="S120" s="17">
        <f t="shared" ref="S120:S122" si="68">Q120-R120</f>
        <v>2.9534999999999982</v>
      </c>
      <c r="T120" s="11"/>
      <c r="U120" s="33"/>
      <c r="V120" s="33"/>
      <c r="W120" s="33"/>
    </row>
    <row r="121" spans="1:23" s="4" customFormat="1" ht="23.25" x14ac:dyDescent="0.5">
      <c r="A121" s="72"/>
      <c r="B121" s="25"/>
      <c r="C121" s="26"/>
      <c r="D121" s="27"/>
      <c r="E121" s="12"/>
      <c r="F121" s="13" t="s">
        <v>240</v>
      </c>
      <c r="G121" s="14" t="s">
        <v>392</v>
      </c>
      <c r="H121" s="14">
        <v>655</v>
      </c>
      <c r="I121" s="14">
        <v>11</v>
      </c>
      <c r="J121" s="14">
        <v>1</v>
      </c>
      <c r="K121" s="14">
        <v>10</v>
      </c>
      <c r="L121" s="14">
        <v>3</v>
      </c>
      <c r="M121" s="14">
        <v>45</v>
      </c>
      <c r="N121" s="15">
        <f>K121*400+L121*100+M121</f>
        <v>4345</v>
      </c>
      <c r="O121" s="14">
        <v>330</v>
      </c>
      <c r="P121" s="15">
        <f>N121*O121</f>
        <v>1433850</v>
      </c>
      <c r="Q121" s="16">
        <f t="shared" si="65"/>
        <v>143.38500000000002</v>
      </c>
      <c r="R121" s="16">
        <f t="shared" si="66"/>
        <v>129.04650000000001</v>
      </c>
      <c r="S121" s="17">
        <f t="shared" si="68"/>
        <v>14.33850000000001</v>
      </c>
      <c r="T121" s="11"/>
      <c r="U121" s="33"/>
      <c r="V121" s="33"/>
      <c r="W121" s="33"/>
    </row>
    <row r="122" spans="1:23" s="4" customFormat="1" ht="23.25" x14ac:dyDescent="0.5">
      <c r="A122" s="73"/>
      <c r="B122" s="25"/>
      <c r="C122" s="26"/>
      <c r="D122" s="27"/>
      <c r="E122" s="12"/>
      <c r="F122" s="13"/>
      <c r="G122" s="14"/>
      <c r="H122" s="14"/>
      <c r="I122" s="14"/>
      <c r="J122" s="14"/>
      <c r="K122" s="14"/>
      <c r="L122" s="14"/>
      <c r="M122" s="14"/>
      <c r="N122" s="15"/>
      <c r="O122" s="14"/>
      <c r="P122" s="15">
        <f>SUM(P120:P121)</f>
        <v>1729200</v>
      </c>
      <c r="Q122" s="16">
        <f t="shared" si="65"/>
        <v>172.92000000000002</v>
      </c>
      <c r="R122" s="16">
        <f t="shared" si="66"/>
        <v>155.62800000000001</v>
      </c>
      <c r="S122" s="17">
        <f t="shared" si="68"/>
        <v>17.292000000000002</v>
      </c>
      <c r="T122" s="11"/>
      <c r="U122" s="33"/>
      <c r="V122" s="33"/>
      <c r="W122" s="33"/>
    </row>
    <row r="123" spans="1:23" s="4" customFormat="1" ht="24" x14ac:dyDescent="0.5">
      <c r="A123" s="34" t="s">
        <v>63</v>
      </c>
      <c r="B123" s="25" t="s">
        <v>129</v>
      </c>
      <c r="C123" s="26" t="s">
        <v>159</v>
      </c>
      <c r="D123" s="27" t="s">
        <v>216</v>
      </c>
      <c r="E123" s="28" t="s">
        <v>327</v>
      </c>
      <c r="F123" s="29" t="s">
        <v>50</v>
      </c>
      <c r="G123" s="30" t="s">
        <v>267</v>
      </c>
      <c r="H123" s="31" t="s">
        <v>286</v>
      </c>
      <c r="I123" s="31" t="s">
        <v>67</v>
      </c>
      <c r="J123" s="32">
        <v>6</v>
      </c>
      <c r="K123" s="31" t="s">
        <v>32</v>
      </c>
      <c r="L123" s="31" t="s">
        <v>21</v>
      </c>
      <c r="M123" s="31" t="s">
        <v>48</v>
      </c>
      <c r="N123" s="15">
        <f t="shared" si="24"/>
        <v>5429</v>
      </c>
      <c r="O123" s="14">
        <v>330</v>
      </c>
      <c r="P123" s="15">
        <f t="shared" si="25"/>
        <v>1791570</v>
      </c>
      <c r="Q123" s="16">
        <f t="shared" si="23"/>
        <v>179.15700000000001</v>
      </c>
      <c r="R123" s="16">
        <f t="shared" ref="R123:R218" si="69">Q123*90%</f>
        <v>161.24130000000002</v>
      </c>
      <c r="S123" s="17">
        <f t="shared" ref="S123:S218" si="70">Q123-R123</f>
        <v>17.915699999999987</v>
      </c>
      <c r="T123" s="11"/>
      <c r="U123" s="33"/>
      <c r="V123" s="33"/>
      <c r="W123" s="33"/>
    </row>
    <row r="124" spans="1:23" s="4" customFormat="1" ht="23.25" x14ac:dyDescent="0.5">
      <c r="A124" s="71" t="s">
        <v>64</v>
      </c>
      <c r="B124" s="25" t="s">
        <v>130</v>
      </c>
      <c r="C124" s="26" t="s">
        <v>438</v>
      </c>
      <c r="D124" s="27" t="s">
        <v>210</v>
      </c>
      <c r="E124" s="12">
        <v>3470300107804</v>
      </c>
      <c r="F124" s="13" t="s">
        <v>437</v>
      </c>
      <c r="G124" s="14" t="s">
        <v>392</v>
      </c>
      <c r="H124" s="14">
        <v>7294</v>
      </c>
      <c r="I124" s="14">
        <v>34</v>
      </c>
      <c r="J124" s="14">
        <v>6</v>
      </c>
      <c r="K124" s="14">
        <v>7</v>
      </c>
      <c r="L124" s="14">
        <v>1</v>
      </c>
      <c r="M124" s="14">
        <v>94</v>
      </c>
      <c r="N124" s="15">
        <f>K124*400+L124*100+M124</f>
        <v>2994</v>
      </c>
      <c r="O124" s="14">
        <v>330</v>
      </c>
      <c r="P124" s="15">
        <f>N124*O124</f>
        <v>988020</v>
      </c>
      <c r="Q124" s="16">
        <f t="shared" si="23"/>
        <v>98.802000000000007</v>
      </c>
      <c r="R124" s="16">
        <f t="shared" si="69"/>
        <v>88.921800000000005</v>
      </c>
      <c r="S124" s="17">
        <f t="shared" si="70"/>
        <v>9.8802000000000021</v>
      </c>
      <c r="T124" s="11"/>
      <c r="U124" s="33"/>
      <c r="V124" s="33"/>
      <c r="W124" s="33"/>
    </row>
    <row r="125" spans="1:23" s="4" customFormat="1" ht="23.25" x14ac:dyDescent="0.5">
      <c r="A125" s="72"/>
      <c r="B125" s="25"/>
      <c r="C125" s="26"/>
      <c r="D125" s="27"/>
      <c r="E125" s="12"/>
      <c r="F125" s="13" t="s">
        <v>437</v>
      </c>
      <c r="G125" s="14" t="s">
        <v>392</v>
      </c>
      <c r="H125" s="14">
        <v>852</v>
      </c>
      <c r="I125" s="14">
        <v>6</v>
      </c>
      <c r="J125" s="14">
        <v>1</v>
      </c>
      <c r="K125" s="14">
        <v>1</v>
      </c>
      <c r="L125" s="14">
        <v>1</v>
      </c>
      <c r="M125" s="14">
        <v>52</v>
      </c>
      <c r="N125" s="15">
        <f>K125*400+L125*100+M125</f>
        <v>552</v>
      </c>
      <c r="O125" s="14">
        <v>330</v>
      </c>
      <c r="P125" s="15">
        <f>N125*O125</f>
        <v>182160</v>
      </c>
      <c r="Q125" s="16">
        <f t="shared" si="23"/>
        <v>18.216000000000001</v>
      </c>
      <c r="R125" s="16">
        <f t="shared" si="69"/>
        <v>16.394400000000001</v>
      </c>
      <c r="S125" s="17">
        <f t="shared" si="70"/>
        <v>1.8216000000000001</v>
      </c>
      <c r="T125" s="11"/>
      <c r="U125" s="33"/>
      <c r="V125" s="33"/>
      <c r="W125" s="33"/>
    </row>
    <row r="126" spans="1:23" s="4" customFormat="1" ht="23.25" x14ac:dyDescent="0.5">
      <c r="A126" s="72"/>
      <c r="B126" s="25"/>
      <c r="C126" s="26"/>
      <c r="D126" s="27"/>
      <c r="E126" s="12"/>
      <c r="F126" s="13" t="s">
        <v>437</v>
      </c>
      <c r="G126" s="14" t="s">
        <v>392</v>
      </c>
      <c r="H126" s="14">
        <v>913</v>
      </c>
      <c r="I126" s="14">
        <v>1</v>
      </c>
      <c r="J126" s="14">
        <v>1</v>
      </c>
      <c r="K126" s="14">
        <v>1</v>
      </c>
      <c r="L126" s="14">
        <v>3</v>
      </c>
      <c r="M126" s="14">
        <v>34</v>
      </c>
      <c r="N126" s="15">
        <f>K126*400+L126*100+M126</f>
        <v>734</v>
      </c>
      <c r="O126" s="14">
        <v>330</v>
      </c>
      <c r="P126" s="15">
        <f>N126*O126</f>
        <v>242220</v>
      </c>
      <c r="Q126" s="16">
        <f t="shared" si="23"/>
        <v>24.222000000000001</v>
      </c>
      <c r="R126" s="16">
        <f t="shared" si="69"/>
        <v>21.799800000000001</v>
      </c>
      <c r="S126" s="17">
        <f t="shared" si="70"/>
        <v>2.4222000000000001</v>
      </c>
      <c r="T126" s="11"/>
      <c r="U126" s="33"/>
      <c r="V126" s="33"/>
      <c r="W126" s="33"/>
    </row>
    <row r="127" spans="1:23" s="4" customFormat="1" ht="23.25" x14ac:dyDescent="0.5">
      <c r="A127" s="73"/>
      <c r="B127" s="25"/>
      <c r="C127" s="26"/>
      <c r="D127" s="27"/>
      <c r="E127" s="12"/>
      <c r="F127" s="13"/>
      <c r="G127" s="14"/>
      <c r="H127" s="14"/>
      <c r="I127" s="14"/>
      <c r="J127" s="14"/>
      <c r="K127" s="14"/>
      <c r="L127" s="14"/>
      <c r="M127" s="14"/>
      <c r="N127" s="15"/>
      <c r="O127" s="14"/>
      <c r="P127" s="15">
        <f>SUM(P124:P126)</f>
        <v>1412400</v>
      </c>
      <c r="Q127" s="16">
        <f t="shared" si="23"/>
        <v>141.24</v>
      </c>
      <c r="R127" s="16">
        <f t="shared" si="69"/>
        <v>127.11600000000001</v>
      </c>
      <c r="S127" s="17">
        <f t="shared" si="70"/>
        <v>14.123999999999995</v>
      </c>
      <c r="T127" s="11"/>
      <c r="U127" s="33"/>
      <c r="V127" s="33"/>
      <c r="W127" s="33"/>
    </row>
    <row r="128" spans="1:23" s="4" customFormat="1" ht="24" x14ac:dyDescent="0.5">
      <c r="A128" s="71" t="s">
        <v>65</v>
      </c>
      <c r="B128" s="25" t="s">
        <v>129</v>
      </c>
      <c r="C128" s="26" t="s">
        <v>160</v>
      </c>
      <c r="D128" s="27" t="s">
        <v>217</v>
      </c>
      <c r="E128" s="28" t="s">
        <v>328</v>
      </c>
      <c r="F128" s="29" t="s">
        <v>78</v>
      </c>
      <c r="G128" s="30" t="s">
        <v>267</v>
      </c>
      <c r="H128" s="31" t="s">
        <v>283</v>
      </c>
      <c r="I128" s="31" t="s">
        <v>51</v>
      </c>
      <c r="J128" s="32">
        <v>6</v>
      </c>
      <c r="K128" s="31" t="s">
        <v>21</v>
      </c>
      <c r="L128" s="31" t="s">
        <v>300</v>
      </c>
      <c r="M128" s="31" t="s">
        <v>55</v>
      </c>
      <c r="N128" s="15">
        <f t="shared" si="24"/>
        <v>836</v>
      </c>
      <c r="O128" s="14">
        <v>330</v>
      </c>
      <c r="P128" s="15">
        <f t="shared" si="25"/>
        <v>275880</v>
      </c>
      <c r="Q128" s="16">
        <f t="shared" si="23"/>
        <v>27.588000000000001</v>
      </c>
      <c r="R128" s="16">
        <f t="shared" si="69"/>
        <v>24.8292</v>
      </c>
      <c r="S128" s="17">
        <f t="shared" si="70"/>
        <v>2.7588000000000008</v>
      </c>
      <c r="T128" s="11"/>
      <c r="U128" s="33"/>
      <c r="V128" s="33"/>
      <c r="W128" s="33"/>
    </row>
    <row r="129" spans="1:23" s="4" customFormat="1" ht="23.25" x14ac:dyDescent="0.5">
      <c r="A129" s="72"/>
      <c r="B129" s="25"/>
      <c r="C129" s="26"/>
      <c r="D129" s="27"/>
      <c r="E129" s="12"/>
      <c r="F129" s="29"/>
      <c r="G129" s="30" t="s">
        <v>267</v>
      </c>
      <c r="H129" s="31" t="s">
        <v>283</v>
      </c>
      <c r="I129" s="31" t="s">
        <v>49</v>
      </c>
      <c r="J129" s="32">
        <v>6</v>
      </c>
      <c r="K129" s="31" t="s">
        <v>24</v>
      </c>
      <c r="L129" s="31" t="s">
        <v>20</v>
      </c>
      <c r="M129" s="31" t="s">
        <v>49</v>
      </c>
      <c r="N129" s="15">
        <f t="shared" si="24"/>
        <v>2130</v>
      </c>
      <c r="O129" s="14">
        <v>330</v>
      </c>
      <c r="P129" s="15">
        <f t="shared" si="25"/>
        <v>702900</v>
      </c>
      <c r="Q129" s="16">
        <f t="shared" si="23"/>
        <v>70.290000000000006</v>
      </c>
      <c r="R129" s="16">
        <f t="shared" si="69"/>
        <v>63.26100000000001</v>
      </c>
      <c r="S129" s="17">
        <f t="shared" si="70"/>
        <v>7.0289999999999964</v>
      </c>
      <c r="T129" s="11"/>
      <c r="U129" s="33"/>
      <c r="V129" s="33"/>
      <c r="W129" s="33"/>
    </row>
    <row r="130" spans="1:23" s="4" customFormat="1" ht="23.25" x14ac:dyDescent="0.5">
      <c r="A130" s="73"/>
      <c r="B130" s="25"/>
      <c r="C130" s="26"/>
      <c r="D130" s="27"/>
      <c r="E130" s="12"/>
      <c r="F130" s="29"/>
      <c r="G130" s="30"/>
      <c r="H130" s="31"/>
      <c r="I130" s="31"/>
      <c r="J130" s="32"/>
      <c r="K130" s="31"/>
      <c r="L130" s="31"/>
      <c r="M130" s="31"/>
      <c r="N130" s="15"/>
      <c r="O130" s="14"/>
      <c r="P130" s="15">
        <f>SUM(P128:P129)</f>
        <v>978780</v>
      </c>
      <c r="Q130" s="16">
        <f t="shared" si="23"/>
        <v>97.878</v>
      </c>
      <c r="R130" s="16">
        <f t="shared" si="69"/>
        <v>88.090199999999996</v>
      </c>
      <c r="S130" s="17">
        <f t="shared" si="70"/>
        <v>9.7878000000000043</v>
      </c>
      <c r="T130" s="11"/>
      <c r="U130" s="33"/>
      <c r="V130" s="33"/>
      <c r="W130" s="33"/>
    </row>
    <row r="131" spans="1:23" s="4" customFormat="1" ht="24" x14ac:dyDescent="0.5">
      <c r="A131" s="71" t="s">
        <v>66</v>
      </c>
      <c r="B131" s="25" t="s">
        <v>129</v>
      </c>
      <c r="C131" s="26" t="s">
        <v>161</v>
      </c>
      <c r="D131" s="27" t="s">
        <v>206</v>
      </c>
      <c r="E131" s="28" t="s">
        <v>329</v>
      </c>
      <c r="F131" s="29" t="s">
        <v>242</v>
      </c>
      <c r="G131" s="30" t="s">
        <v>267</v>
      </c>
      <c r="H131" s="31" t="s">
        <v>272</v>
      </c>
      <c r="I131" s="31" t="s">
        <v>45</v>
      </c>
      <c r="J131" s="32">
        <v>6</v>
      </c>
      <c r="K131" s="31" t="s">
        <v>300</v>
      </c>
      <c r="L131" s="31" t="s">
        <v>22</v>
      </c>
      <c r="M131" s="31" t="s">
        <v>90</v>
      </c>
      <c r="N131" s="15">
        <f t="shared" si="24"/>
        <v>372</v>
      </c>
      <c r="O131" s="14">
        <v>330</v>
      </c>
      <c r="P131" s="15">
        <f t="shared" si="25"/>
        <v>122760</v>
      </c>
      <c r="Q131" s="16">
        <f t="shared" si="23"/>
        <v>12.276</v>
      </c>
      <c r="R131" s="16">
        <f t="shared" si="69"/>
        <v>11.048400000000001</v>
      </c>
      <c r="S131" s="17">
        <f t="shared" si="70"/>
        <v>1.2275999999999989</v>
      </c>
      <c r="T131" s="11"/>
      <c r="U131" s="33"/>
      <c r="V131" s="33"/>
      <c r="W131" s="33"/>
    </row>
    <row r="132" spans="1:23" s="4" customFormat="1" ht="23.25" x14ac:dyDescent="0.5">
      <c r="A132" s="73"/>
      <c r="B132" s="25"/>
      <c r="C132" s="26"/>
      <c r="D132" s="27"/>
      <c r="E132" s="12"/>
      <c r="F132" s="29"/>
      <c r="G132" s="30" t="s">
        <v>267</v>
      </c>
      <c r="H132" s="31"/>
      <c r="I132" s="31"/>
      <c r="J132" s="32">
        <v>6</v>
      </c>
      <c r="K132" s="31"/>
      <c r="L132" s="31"/>
      <c r="M132" s="31"/>
      <c r="N132" s="15">
        <f t="shared" si="24"/>
        <v>0</v>
      </c>
      <c r="O132" s="14">
        <v>330</v>
      </c>
      <c r="P132" s="15">
        <f t="shared" si="25"/>
        <v>0</v>
      </c>
      <c r="Q132" s="16">
        <f t="shared" si="23"/>
        <v>0</v>
      </c>
      <c r="R132" s="16">
        <f t="shared" si="69"/>
        <v>0</v>
      </c>
      <c r="S132" s="17">
        <f t="shared" si="70"/>
        <v>0</v>
      </c>
      <c r="T132" s="11"/>
      <c r="U132" s="33"/>
      <c r="V132" s="33"/>
      <c r="W132" s="33"/>
    </row>
    <row r="133" spans="1:23" s="4" customFormat="1" ht="24" x14ac:dyDescent="0.5">
      <c r="A133" s="71" t="s">
        <v>67</v>
      </c>
      <c r="B133" s="25" t="s">
        <v>130</v>
      </c>
      <c r="C133" s="26" t="s">
        <v>162</v>
      </c>
      <c r="D133" s="27" t="s">
        <v>203</v>
      </c>
      <c r="E133" s="28" t="s">
        <v>330</v>
      </c>
      <c r="F133" s="29" t="s">
        <v>243</v>
      </c>
      <c r="G133" s="30" t="s">
        <v>267</v>
      </c>
      <c r="H133" s="31" t="s">
        <v>287</v>
      </c>
      <c r="I133" s="31" t="s">
        <v>25</v>
      </c>
      <c r="J133" s="32">
        <v>6</v>
      </c>
      <c r="K133" s="31" t="s">
        <v>27</v>
      </c>
      <c r="L133" s="31" t="s">
        <v>300</v>
      </c>
      <c r="M133" s="31" t="s">
        <v>35</v>
      </c>
      <c r="N133" s="15">
        <f t="shared" si="24"/>
        <v>3216</v>
      </c>
      <c r="O133" s="14">
        <v>330</v>
      </c>
      <c r="P133" s="15">
        <f t="shared" si="25"/>
        <v>1061280</v>
      </c>
      <c r="Q133" s="16">
        <f t="shared" si="23"/>
        <v>106.128</v>
      </c>
      <c r="R133" s="16">
        <f t="shared" si="69"/>
        <v>95.515200000000007</v>
      </c>
      <c r="S133" s="17">
        <f t="shared" si="70"/>
        <v>10.612799999999993</v>
      </c>
      <c r="T133" s="11"/>
      <c r="U133" s="33"/>
      <c r="V133" s="33"/>
      <c r="W133" s="33"/>
    </row>
    <row r="134" spans="1:23" s="4" customFormat="1" ht="23.25" x14ac:dyDescent="0.5">
      <c r="A134" s="72"/>
      <c r="B134" s="25" t="s">
        <v>130</v>
      </c>
      <c r="C134" s="26" t="s">
        <v>162</v>
      </c>
      <c r="D134" s="27" t="s">
        <v>203</v>
      </c>
      <c r="E134" s="12"/>
      <c r="F134" s="29" t="s">
        <v>243</v>
      </c>
      <c r="G134" s="30" t="s">
        <v>267</v>
      </c>
      <c r="H134" s="31" t="s">
        <v>269</v>
      </c>
      <c r="I134" s="31" t="s">
        <v>71</v>
      </c>
      <c r="J134" s="32">
        <v>6</v>
      </c>
      <c r="K134" s="31" t="s">
        <v>300</v>
      </c>
      <c r="L134" s="31" t="s">
        <v>300</v>
      </c>
      <c r="M134" s="31" t="s">
        <v>89</v>
      </c>
      <c r="N134" s="15">
        <f t="shared" si="24"/>
        <v>71</v>
      </c>
      <c r="O134" s="14">
        <v>330</v>
      </c>
      <c r="P134" s="15">
        <f t="shared" si="25"/>
        <v>23430</v>
      </c>
      <c r="Q134" s="16">
        <f t="shared" si="23"/>
        <v>2.343</v>
      </c>
      <c r="R134" s="16">
        <f t="shared" si="69"/>
        <v>2.1087000000000002</v>
      </c>
      <c r="S134" s="17">
        <f t="shared" si="70"/>
        <v>0.23429999999999973</v>
      </c>
      <c r="T134" s="11"/>
      <c r="U134" s="33"/>
      <c r="V134" s="33"/>
      <c r="W134" s="33"/>
    </row>
    <row r="135" spans="1:23" s="4" customFormat="1" ht="23.25" x14ac:dyDescent="0.5">
      <c r="A135" s="73"/>
      <c r="B135" s="25"/>
      <c r="C135" s="26"/>
      <c r="D135" s="27"/>
      <c r="E135" s="12"/>
      <c r="F135" s="29"/>
      <c r="G135" s="30"/>
      <c r="H135" s="31"/>
      <c r="I135" s="31"/>
      <c r="J135" s="32"/>
      <c r="K135" s="31"/>
      <c r="L135" s="31"/>
      <c r="M135" s="31"/>
      <c r="N135" s="15"/>
      <c r="O135" s="14"/>
      <c r="P135" s="15">
        <f>SUM(P133:P134)</f>
        <v>1084710</v>
      </c>
      <c r="Q135" s="16">
        <f t="shared" si="23"/>
        <v>108.471</v>
      </c>
      <c r="R135" s="16">
        <f t="shared" si="69"/>
        <v>97.623900000000006</v>
      </c>
      <c r="S135" s="17">
        <f t="shared" si="70"/>
        <v>10.847099999999998</v>
      </c>
      <c r="T135" s="11"/>
      <c r="U135" s="33"/>
      <c r="V135" s="33"/>
      <c r="W135" s="33"/>
    </row>
    <row r="136" spans="1:23" s="4" customFormat="1" ht="23.25" x14ac:dyDescent="0.5">
      <c r="A136" s="34" t="s">
        <v>68</v>
      </c>
      <c r="B136" s="25" t="s">
        <v>129</v>
      </c>
      <c r="C136" s="26" t="s">
        <v>460</v>
      </c>
      <c r="D136" s="27" t="s">
        <v>461</v>
      </c>
      <c r="E136" s="12">
        <v>3470300107588</v>
      </c>
      <c r="F136" s="13" t="s">
        <v>459</v>
      </c>
      <c r="G136" s="14" t="s">
        <v>392</v>
      </c>
      <c r="H136" s="14">
        <v>920</v>
      </c>
      <c r="I136" s="14">
        <v>13</v>
      </c>
      <c r="J136" s="14">
        <v>1</v>
      </c>
      <c r="K136" s="14">
        <v>6</v>
      </c>
      <c r="L136" s="14">
        <v>3</v>
      </c>
      <c r="M136" s="14">
        <v>97</v>
      </c>
      <c r="N136" s="15">
        <f>K136*400+L136*100+M136</f>
        <v>2797</v>
      </c>
      <c r="O136" s="14">
        <v>330</v>
      </c>
      <c r="P136" s="15">
        <f>N136*O136</f>
        <v>923010</v>
      </c>
      <c r="Q136" s="16">
        <f t="shared" si="23"/>
        <v>92.301000000000002</v>
      </c>
      <c r="R136" s="16">
        <f t="shared" si="69"/>
        <v>83.070900000000009</v>
      </c>
      <c r="S136" s="17">
        <f t="shared" si="70"/>
        <v>9.2300999999999931</v>
      </c>
      <c r="T136" s="11"/>
      <c r="U136" s="33"/>
      <c r="V136" s="33"/>
      <c r="W136" s="33"/>
    </row>
    <row r="137" spans="1:23" s="4" customFormat="1" ht="24" x14ac:dyDescent="0.5">
      <c r="A137" s="34" t="s">
        <v>69</v>
      </c>
      <c r="B137" s="25" t="s">
        <v>130</v>
      </c>
      <c r="C137" s="26" t="s">
        <v>163</v>
      </c>
      <c r="D137" s="27" t="s">
        <v>204</v>
      </c>
      <c r="E137" s="28" t="s">
        <v>331</v>
      </c>
      <c r="F137" s="29" t="s">
        <v>226</v>
      </c>
      <c r="G137" s="30" t="s">
        <v>267</v>
      </c>
      <c r="H137" s="31" t="s">
        <v>288</v>
      </c>
      <c r="I137" s="31" t="s">
        <v>20</v>
      </c>
      <c r="J137" s="32">
        <v>6</v>
      </c>
      <c r="K137" s="31" t="s">
        <v>67</v>
      </c>
      <c r="L137" s="31" t="s">
        <v>22</v>
      </c>
      <c r="M137" s="31" t="s">
        <v>104</v>
      </c>
      <c r="N137" s="15">
        <f t="shared" si="24"/>
        <v>19987</v>
      </c>
      <c r="O137" s="14">
        <v>330</v>
      </c>
      <c r="P137" s="15">
        <f t="shared" si="25"/>
        <v>6595710</v>
      </c>
      <c r="Q137" s="16">
        <f t="shared" si="23"/>
        <v>659.57100000000003</v>
      </c>
      <c r="R137" s="16">
        <f t="shared" si="69"/>
        <v>593.61390000000006</v>
      </c>
      <c r="S137" s="17">
        <f t="shared" si="70"/>
        <v>65.957099999999969</v>
      </c>
      <c r="T137" s="11"/>
      <c r="U137" s="33"/>
      <c r="V137" s="33"/>
      <c r="W137" s="33"/>
    </row>
    <row r="138" spans="1:23" s="4" customFormat="1" ht="23.25" x14ac:dyDescent="0.5">
      <c r="A138" s="71" t="s">
        <v>70</v>
      </c>
      <c r="B138" s="25" t="s">
        <v>129</v>
      </c>
      <c r="C138" s="26" t="s">
        <v>395</v>
      </c>
      <c r="D138" s="27" t="s">
        <v>396</v>
      </c>
      <c r="E138" s="19">
        <v>3470300097582</v>
      </c>
      <c r="F138" s="13" t="s">
        <v>63</v>
      </c>
      <c r="G138" s="14" t="s">
        <v>392</v>
      </c>
      <c r="H138" s="14">
        <v>853</v>
      </c>
      <c r="I138" s="14">
        <v>9</v>
      </c>
      <c r="J138" s="14">
        <v>1</v>
      </c>
      <c r="K138" s="14">
        <v>2</v>
      </c>
      <c r="L138" s="14">
        <v>1</v>
      </c>
      <c r="M138" s="14">
        <v>24</v>
      </c>
      <c r="N138" s="15">
        <f>K138*400+L138*100+M138</f>
        <v>924</v>
      </c>
      <c r="O138" s="14">
        <v>330</v>
      </c>
      <c r="P138" s="15">
        <f>N138*O138</f>
        <v>304920</v>
      </c>
      <c r="Q138" s="16">
        <f t="shared" si="23"/>
        <v>30.492000000000001</v>
      </c>
      <c r="R138" s="16">
        <f t="shared" si="69"/>
        <v>27.442800000000002</v>
      </c>
      <c r="S138" s="17">
        <f t="shared" si="70"/>
        <v>3.049199999999999</v>
      </c>
      <c r="T138" s="11"/>
      <c r="U138" s="33"/>
      <c r="V138" s="33"/>
      <c r="W138" s="33"/>
    </row>
    <row r="139" spans="1:23" s="4" customFormat="1" ht="23.25" x14ac:dyDescent="0.5">
      <c r="A139" s="72"/>
      <c r="B139" s="25"/>
      <c r="C139" s="26"/>
      <c r="D139" s="27"/>
      <c r="E139" s="12"/>
      <c r="F139" s="13" t="s">
        <v>63</v>
      </c>
      <c r="G139" s="14" t="s">
        <v>392</v>
      </c>
      <c r="H139" s="14">
        <v>852</v>
      </c>
      <c r="I139" s="14">
        <v>8</v>
      </c>
      <c r="J139" s="14">
        <v>1</v>
      </c>
      <c r="K139" s="14">
        <v>1</v>
      </c>
      <c r="L139" s="14">
        <v>2</v>
      </c>
      <c r="M139" s="14">
        <v>91</v>
      </c>
      <c r="N139" s="15">
        <f>K139*400+L139*100+M139</f>
        <v>691</v>
      </c>
      <c r="O139" s="14">
        <v>330</v>
      </c>
      <c r="P139" s="15">
        <f>N139*O139</f>
        <v>228030</v>
      </c>
      <c r="Q139" s="16">
        <f t="shared" si="23"/>
        <v>22.803000000000001</v>
      </c>
      <c r="R139" s="16">
        <f t="shared" si="69"/>
        <v>20.5227</v>
      </c>
      <c r="S139" s="17">
        <f t="shared" si="70"/>
        <v>2.2803000000000004</v>
      </c>
      <c r="T139" s="11"/>
      <c r="U139" s="33"/>
      <c r="V139" s="33"/>
      <c r="W139" s="33"/>
    </row>
    <row r="140" spans="1:23" s="4" customFormat="1" ht="23.25" x14ac:dyDescent="0.5">
      <c r="A140" s="72"/>
      <c r="B140" s="25"/>
      <c r="C140" s="26"/>
      <c r="D140" s="27"/>
      <c r="E140" s="12"/>
      <c r="F140" s="13"/>
      <c r="G140" s="14"/>
      <c r="H140" s="14"/>
      <c r="I140" s="14"/>
      <c r="J140" s="14"/>
      <c r="K140" s="14"/>
      <c r="L140" s="14"/>
      <c r="M140" s="14"/>
      <c r="N140" s="15"/>
      <c r="O140" s="14"/>
      <c r="P140" s="15">
        <f>SUM(P138:P139)</f>
        <v>532950</v>
      </c>
      <c r="Q140" s="16">
        <f t="shared" si="23"/>
        <v>53.295000000000002</v>
      </c>
      <c r="R140" s="16">
        <f t="shared" si="69"/>
        <v>47.965500000000006</v>
      </c>
      <c r="S140" s="17">
        <f t="shared" si="70"/>
        <v>5.3294999999999959</v>
      </c>
      <c r="T140" s="11"/>
      <c r="U140" s="33"/>
      <c r="V140" s="33"/>
      <c r="W140" s="33"/>
    </row>
    <row r="141" spans="1:23" s="4" customFormat="1" ht="24.95" customHeight="1" x14ac:dyDescent="0.5">
      <c r="A141" s="71" t="s">
        <v>71</v>
      </c>
      <c r="B141" s="25" t="s">
        <v>129</v>
      </c>
      <c r="C141" s="26" t="s">
        <v>164</v>
      </c>
      <c r="D141" s="27" t="s">
        <v>210</v>
      </c>
      <c r="E141" s="28" t="s">
        <v>332</v>
      </c>
      <c r="F141" s="29" t="s">
        <v>244</v>
      </c>
      <c r="G141" s="30" t="s">
        <v>267</v>
      </c>
      <c r="H141" s="31" t="s">
        <v>269</v>
      </c>
      <c r="I141" s="31" t="s">
        <v>65</v>
      </c>
      <c r="J141" s="32">
        <v>6</v>
      </c>
      <c r="K141" s="31" t="s">
        <v>300</v>
      </c>
      <c r="L141" s="31" t="s">
        <v>20</v>
      </c>
      <c r="M141" s="31" t="s">
        <v>46</v>
      </c>
      <c r="N141" s="15">
        <f t="shared" si="24"/>
        <v>127</v>
      </c>
      <c r="O141" s="14">
        <v>330</v>
      </c>
      <c r="P141" s="15">
        <f t="shared" si="25"/>
        <v>41910</v>
      </c>
      <c r="Q141" s="16">
        <f t="shared" si="23"/>
        <v>4.1909999999999998</v>
      </c>
      <c r="R141" s="16">
        <f t="shared" si="69"/>
        <v>3.7719</v>
      </c>
      <c r="S141" s="17">
        <f t="shared" si="70"/>
        <v>0.41909999999999981</v>
      </c>
      <c r="T141" s="11"/>
      <c r="U141" s="33"/>
      <c r="V141" s="33"/>
      <c r="W141" s="33"/>
    </row>
    <row r="142" spans="1:23" s="4" customFormat="1" ht="24.95" customHeight="1" x14ac:dyDescent="0.5">
      <c r="A142" s="72"/>
      <c r="B142" s="25"/>
      <c r="C142" s="26"/>
      <c r="D142" s="27"/>
      <c r="E142" s="28"/>
      <c r="F142" s="29"/>
      <c r="G142" s="30" t="s">
        <v>267</v>
      </c>
      <c r="H142" s="31" t="s">
        <v>283</v>
      </c>
      <c r="I142" s="31" t="s">
        <v>62</v>
      </c>
      <c r="J142" s="32">
        <v>6</v>
      </c>
      <c r="K142" s="31" t="s">
        <v>20</v>
      </c>
      <c r="L142" s="31" t="s">
        <v>20</v>
      </c>
      <c r="M142" s="31" t="s">
        <v>94</v>
      </c>
      <c r="N142" s="15">
        <f t="shared" ref="N142" si="71">K142*400+L142*100+M142</f>
        <v>577</v>
      </c>
      <c r="O142" s="14">
        <v>330</v>
      </c>
      <c r="P142" s="15">
        <f t="shared" ref="P142" si="72">N142*O142</f>
        <v>190410</v>
      </c>
      <c r="Q142" s="16">
        <f t="shared" ref="Q142" si="73">P142*0.01%</f>
        <v>19.041</v>
      </c>
      <c r="R142" s="16">
        <f t="shared" ref="R142" si="74">Q142*90%</f>
        <v>17.136900000000001</v>
      </c>
      <c r="S142" s="17">
        <f t="shared" ref="S142" si="75">Q142-R142</f>
        <v>1.9040999999999997</v>
      </c>
      <c r="T142" s="11"/>
      <c r="U142" s="33"/>
      <c r="V142" s="33"/>
      <c r="W142" s="33"/>
    </row>
    <row r="143" spans="1:23" s="4" customFormat="1" ht="24.95" customHeight="1" x14ac:dyDescent="0.5">
      <c r="A143" s="72"/>
      <c r="B143" s="25"/>
      <c r="C143" s="26"/>
      <c r="D143" s="27"/>
      <c r="E143" s="28"/>
      <c r="F143" s="29"/>
      <c r="G143" s="30" t="s">
        <v>267</v>
      </c>
      <c r="H143" s="31" t="s">
        <v>283</v>
      </c>
      <c r="I143" s="31" t="s">
        <v>63</v>
      </c>
      <c r="J143" s="32">
        <v>6</v>
      </c>
      <c r="K143" s="31" t="s">
        <v>22</v>
      </c>
      <c r="L143" s="31" t="s">
        <v>300</v>
      </c>
      <c r="M143" s="31" t="s">
        <v>77</v>
      </c>
      <c r="N143" s="15">
        <f t="shared" ref="N143" si="76">K143*400+L143*100+M143</f>
        <v>1259</v>
      </c>
      <c r="O143" s="14">
        <v>330</v>
      </c>
      <c r="P143" s="15">
        <f t="shared" ref="P143" si="77">N143*O143</f>
        <v>415470</v>
      </c>
      <c r="Q143" s="16">
        <f t="shared" ref="Q143:Q144" si="78">P143*0.01%</f>
        <v>41.547000000000004</v>
      </c>
      <c r="R143" s="16">
        <f t="shared" ref="R143:R144" si="79">Q143*90%</f>
        <v>37.392300000000006</v>
      </c>
      <c r="S143" s="17">
        <f t="shared" ref="S143:S144" si="80">Q143-R143</f>
        <v>4.1546999999999983</v>
      </c>
      <c r="T143" s="11"/>
      <c r="U143" s="33"/>
      <c r="V143" s="33"/>
      <c r="W143" s="33"/>
    </row>
    <row r="144" spans="1:23" s="4" customFormat="1" ht="24.95" customHeight="1" x14ac:dyDescent="0.5">
      <c r="A144" s="73"/>
      <c r="B144" s="25"/>
      <c r="C144" s="26"/>
      <c r="D144" s="27"/>
      <c r="E144" s="28"/>
      <c r="F144" s="29"/>
      <c r="G144" s="30"/>
      <c r="H144" s="31"/>
      <c r="I144" s="31"/>
      <c r="J144" s="32"/>
      <c r="K144" s="31"/>
      <c r="L144" s="31"/>
      <c r="M144" s="31"/>
      <c r="N144" s="15"/>
      <c r="O144" s="14"/>
      <c r="P144" s="15">
        <f>SUM(P141:P143)</f>
        <v>647790</v>
      </c>
      <c r="Q144" s="16">
        <f t="shared" si="78"/>
        <v>64.778999999999996</v>
      </c>
      <c r="R144" s="16">
        <f t="shared" si="79"/>
        <v>58.301099999999998</v>
      </c>
      <c r="S144" s="17">
        <f t="shared" si="80"/>
        <v>6.4778999999999982</v>
      </c>
      <c r="T144" s="11"/>
      <c r="U144" s="33"/>
      <c r="V144" s="33"/>
      <c r="W144" s="33"/>
    </row>
    <row r="145" spans="1:23" s="4" customFormat="1" ht="24.95" customHeight="1" x14ac:dyDescent="0.5">
      <c r="A145" s="34" t="s">
        <v>72</v>
      </c>
      <c r="B145" s="25" t="s">
        <v>129</v>
      </c>
      <c r="C145" s="26" t="s">
        <v>444</v>
      </c>
      <c r="D145" s="27" t="s">
        <v>446</v>
      </c>
      <c r="E145" s="12">
        <v>3470300098937</v>
      </c>
      <c r="F145" s="13" t="s">
        <v>443</v>
      </c>
      <c r="G145" s="14" t="s">
        <v>392</v>
      </c>
      <c r="H145" s="14">
        <v>915</v>
      </c>
      <c r="I145" s="14">
        <v>5</v>
      </c>
      <c r="J145" s="14">
        <v>1</v>
      </c>
      <c r="K145" s="14">
        <v>3</v>
      </c>
      <c r="L145" s="14">
        <v>3</v>
      </c>
      <c r="M145" s="14">
        <v>26</v>
      </c>
      <c r="N145" s="15">
        <f>K145*400+L145*100+M145</f>
        <v>1526</v>
      </c>
      <c r="O145" s="14">
        <v>330</v>
      </c>
      <c r="P145" s="15">
        <f>N145*O145</f>
        <v>503580</v>
      </c>
      <c r="Q145" s="16">
        <f t="shared" si="23"/>
        <v>50.358000000000004</v>
      </c>
      <c r="R145" s="16">
        <f t="shared" si="69"/>
        <v>45.322200000000002</v>
      </c>
      <c r="S145" s="17">
        <f t="shared" si="70"/>
        <v>5.0358000000000018</v>
      </c>
      <c r="T145" s="11"/>
      <c r="U145" s="33"/>
      <c r="V145" s="33"/>
      <c r="W145" s="33"/>
    </row>
    <row r="146" spans="1:23" s="4" customFormat="1" ht="24" x14ac:dyDescent="0.5">
      <c r="A146" s="34" t="s">
        <v>73</v>
      </c>
      <c r="B146" s="25" t="s">
        <v>130</v>
      </c>
      <c r="C146" s="26" t="s">
        <v>165</v>
      </c>
      <c r="D146" s="27" t="s">
        <v>204</v>
      </c>
      <c r="E146" s="28" t="s">
        <v>333</v>
      </c>
      <c r="F146" s="29" t="s">
        <v>245</v>
      </c>
      <c r="G146" s="30" t="s">
        <v>267</v>
      </c>
      <c r="H146" s="31" t="s">
        <v>274</v>
      </c>
      <c r="I146" s="31" t="s">
        <v>20</v>
      </c>
      <c r="J146" s="32">
        <v>6</v>
      </c>
      <c r="K146" s="31" t="s">
        <v>24</v>
      </c>
      <c r="L146" s="31" t="s">
        <v>300</v>
      </c>
      <c r="M146" s="31" t="s">
        <v>51</v>
      </c>
      <c r="N146" s="15">
        <f t="shared" si="24"/>
        <v>2032</v>
      </c>
      <c r="O146" s="14">
        <v>330</v>
      </c>
      <c r="P146" s="15">
        <f t="shared" si="25"/>
        <v>670560</v>
      </c>
      <c r="Q146" s="16">
        <f t="shared" si="23"/>
        <v>67.055999999999997</v>
      </c>
      <c r="R146" s="16">
        <f t="shared" si="69"/>
        <v>60.3504</v>
      </c>
      <c r="S146" s="17">
        <f t="shared" si="70"/>
        <v>6.7055999999999969</v>
      </c>
      <c r="T146" s="11"/>
      <c r="U146" s="33"/>
      <c r="V146" s="33"/>
      <c r="W146" s="33"/>
    </row>
    <row r="147" spans="1:23" s="4" customFormat="1" ht="24.75" thickBot="1" x14ac:dyDescent="0.55000000000000004">
      <c r="A147" s="71" t="s">
        <v>74</v>
      </c>
      <c r="B147" s="25" t="s">
        <v>130</v>
      </c>
      <c r="C147" s="26" t="s">
        <v>378</v>
      </c>
      <c r="D147" s="27" t="s">
        <v>204</v>
      </c>
      <c r="E147" s="21" t="s">
        <v>379</v>
      </c>
      <c r="F147" s="29" t="s">
        <v>226</v>
      </c>
      <c r="G147" s="30" t="s">
        <v>267</v>
      </c>
      <c r="H147" s="31" t="s">
        <v>380</v>
      </c>
      <c r="I147" s="31" t="s">
        <v>23</v>
      </c>
      <c r="J147" s="32">
        <v>6</v>
      </c>
      <c r="K147" s="31" t="s">
        <v>23</v>
      </c>
      <c r="L147" s="31" t="s">
        <v>20</v>
      </c>
      <c r="M147" s="31" t="s">
        <v>77</v>
      </c>
      <c r="N147" s="15">
        <f t="shared" ref="N147" si="81">K147*400+L147*100+M147</f>
        <v>1759</v>
      </c>
      <c r="O147" s="14">
        <v>330</v>
      </c>
      <c r="P147" s="15">
        <f t="shared" ref="P147" si="82">N147*O147</f>
        <v>580470</v>
      </c>
      <c r="Q147" s="16">
        <f t="shared" ref="Q147" si="83">P147*0.01%</f>
        <v>58.047000000000004</v>
      </c>
      <c r="R147" s="16">
        <f t="shared" ref="R147" si="84">Q147*90%</f>
        <v>52.242300000000007</v>
      </c>
      <c r="S147" s="17">
        <f t="shared" ref="S147" si="85">Q147-R147</f>
        <v>5.8046999999999969</v>
      </c>
      <c r="T147" s="11" t="s">
        <v>381</v>
      </c>
      <c r="U147" s="33"/>
      <c r="V147" s="33"/>
      <c r="W147" s="33"/>
    </row>
    <row r="148" spans="1:23" s="4" customFormat="1" ht="24" x14ac:dyDescent="0.5">
      <c r="A148" s="73"/>
      <c r="B148" s="74" t="s">
        <v>418</v>
      </c>
      <c r="C148" s="75"/>
      <c r="D148" s="76"/>
      <c r="E148" s="22"/>
      <c r="F148" s="29"/>
      <c r="G148" s="30"/>
      <c r="H148" s="31"/>
      <c r="I148" s="31"/>
      <c r="J148" s="32"/>
      <c r="K148" s="31"/>
      <c r="L148" s="31"/>
      <c r="M148" s="31"/>
      <c r="N148" s="15"/>
      <c r="O148" s="14"/>
      <c r="P148" s="15"/>
      <c r="Q148" s="16"/>
      <c r="R148" s="16"/>
      <c r="S148" s="17">
        <v>9</v>
      </c>
      <c r="T148" s="11"/>
      <c r="U148" s="33"/>
      <c r="V148" s="33"/>
      <c r="W148" s="33"/>
    </row>
    <row r="149" spans="1:23" s="4" customFormat="1" ht="24" x14ac:dyDescent="0.5">
      <c r="A149" s="34" t="s">
        <v>75</v>
      </c>
      <c r="B149" s="25" t="s">
        <v>130</v>
      </c>
      <c r="C149" s="26" t="s">
        <v>166</v>
      </c>
      <c r="D149" s="27" t="s">
        <v>206</v>
      </c>
      <c r="E149" s="28" t="s">
        <v>334</v>
      </c>
      <c r="F149" s="29" t="s">
        <v>246</v>
      </c>
      <c r="G149" s="30" t="s">
        <v>267</v>
      </c>
      <c r="H149" s="31" t="s">
        <v>270</v>
      </c>
      <c r="I149" s="31" t="s">
        <v>60</v>
      </c>
      <c r="J149" s="32">
        <v>6</v>
      </c>
      <c r="K149" s="31" t="s">
        <v>21</v>
      </c>
      <c r="L149" s="31" t="s">
        <v>22</v>
      </c>
      <c r="M149" s="31" t="s">
        <v>75</v>
      </c>
      <c r="N149" s="15">
        <f t="shared" ref="N149:N259" si="86">K149*400+L149*100+M149</f>
        <v>1157</v>
      </c>
      <c r="O149" s="14">
        <v>330</v>
      </c>
      <c r="P149" s="15">
        <f t="shared" ref="P149:P259" si="87">N149*O149</f>
        <v>381810</v>
      </c>
      <c r="Q149" s="16">
        <f t="shared" ref="Q149:Q259" si="88">P149*0.01%</f>
        <v>38.181000000000004</v>
      </c>
      <c r="R149" s="16">
        <f t="shared" si="69"/>
        <v>34.362900000000003</v>
      </c>
      <c r="S149" s="17">
        <f t="shared" si="70"/>
        <v>3.8181000000000012</v>
      </c>
      <c r="T149" s="11"/>
      <c r="U149" s="33"/>
      <c r="V149" s="33"/>
      <c r="W149" s="33"/>
    </row>
    <row r="150" spans="1:23" s="4" customFormat="1" ht="24" x14ac:dyDescent="0.5">
      <c r="A150" s="71" t="s">
        <v>76</v>
      </c>
      <c r="B150" s="25" t="s">
        <v>131</v>
      </c>
      <c r="C150" s="26" t="s">
        <v>167</v>
      </c>
      <c r="D150" s="27" t="s">
        <v>206</v>
      </c>
      <c r="E150" s="28" t="s">
        <v>335</v>
      </c>
      <c r="F150" s="29" t="s">
        <v>116</v>
      </c>
      <c r="G150" s="30" t="s">
        <v>267</v>
      </c>
      <c r="H150" s="31" t="s">
        <v>272</v>
      </c>
      <c r="I150" s="31" t="s">
        <v>39</v>
      </c>
      <c r="J150" s="32">
        <v>6</v>
      </c>
      <c r="K150" s="31" t="s">
        <v>300</v>
      </c>
      <c r="L150" s="31" t="s">
        <v>22</v>
      </c>
      <c r="M150" s="31" t="s">
        <v>47</v>
      </c>
      <c r="N150" s="15">
        <f t="shared" si="86"/>
        <v>328</v>
      </c>
      <c r="O150" s="14">
        <v>330</v>
      </c>
      <c r="P150" s="15">
        <f t="shared" ref="P150" si="89">N150*O150</f>
        <v>108240</v>
      </c>
      <c r="Q150" s="16">
        <f t="shared" ref="Q150" si="90">P150*0.01%</f>
        <v>10.824</v>
      </c>
      <c r="R150" s="16">
        <f t="shared" ref="R150" si="91">Q150*90%</f>
        <v>9.7416</v>
      </c>
      <c r="S150" s="17">
        <f t="shared" ref="S150" si="92">Q150-R150</f>
        <v>1.0823999999999998</v>
      </c>
      <c r="T150" s="11"/>
      <c r="U150" s="33"/>
      <c r="V150" s="33"/>
      <c r="W150" s="33"/>
    </row>
    <row r="151" spans="1:23" s="4" customFormat="1" ht="24.75" thickBot="1" x14ac:dyDescent="0.55000000000000004">
      <c r="A151" s="72"/>
      <c r="B151" s="25"/>
      <c r="C151" s="26"/>
      <c r="D151" s="27"/>
      <c r="E151" s="21"/>
      <c r="F151" s="29"/>
      <c r="G151" s="30" t="s">
        <v>267</v>
      </c>
      <c r="H151" s="31" t="s">
        <v>269</v>
      </c>
      <c r="I151" s="31" t="s">
        <v>55</v>
      </c>
      <c r="J151" s="32">
        <v>6</v>
      </c>
      <c r="K151" s="31" t="s">
        <v>20</v>
      </c>
      <c r="L151" s="31" t="s">
        <v>300</v>
      </c>
      <c r="M151" s="31" t="s">
        <v>100</v>
      </c>
      <c r="N151" s="15">
        <f t="shared" si="86"/>
        <v>483</v>
      </c>
      <c r="O151" s="14">
        <v>330</v>
      </c>
      <c r="P151" s="15">
        <f t="shared" si="87"/>
        <v>159390</v>
      </c>
      <c r="Q151" s="16">
        <f t="shared" si="88"/>
        <v>15.939</v>
      </c>
      <c r="R151" s="16">
        <f t="shared" si="69"/>
        <v>14.3451</v>
      </c>
      <c r="S151" s="17">
        <f t="shared" si="70"/>
        <v>1.5938999999999997</v>
      </c>
      <c r="T151" s="11"/>
      <c r="U151" s="33"/>
      <c r="V151" s="33"/>
      <c r="W151" s="33"/>
    </row>
    <row r="152" spans="1:23" s="4" customFormat="1" ht="23.25" x14ac:dyDescent="0.5">
      <c r="A152" s="72"/>
      <c r="B152" s="25"/>
      <c r="C152" s="26"/>
      <c r="D152" s="27"/>
      <c r="E152" s="12"/>
      <c r="F152" s="29" t="s">
        <v>106</v>
      </c>
      <c r="G152" s="30" t="s">
        <v>267</v>
      </c>
      <c r="H152" s="31"/>
      <c r="I152" s="31"/>
      <c r="J152" s="32">
        <v>6</v>
      </c>
      <c r="K152" s="31"/>
      <c r="L152" s="31"/>
      <c r="M152" s="31"/>
      <c r="N152" s="15">
        <f t="shared" si="86"/>
        <v>0</v>
      </c>
      <c r="O152" s="14">
        <v>330</v>
      </c>
      <c r="P152" s="15">
        <f t="shared" si="87"/>
        <v>0</v>
      </c>
      <c r="Q152" s="16">
        <f t="shared" si="88"/>
        <v>0</v>
      </c>
      <c r="R152" s="16">
        <f t="shared" si="69"/>
        <v>0</v>
      </c>
      <c r="S152" s="17">
        <f t="shared" si="70"/>
        <v>0</v>
      </c>
      <c r="T152" s="11"/>
      <c r="U152" s="33"/>
      <c r="V152" s="33"/>
      <c r="W152" s="33"/>
    </row>
    <row r="153" spans="1:23" s="4" customFormat="1" ht="23.25" x14ac:dyDescent="0.5">
      <c r="A153" s="73"/>
      <c r="B153" s="25"/>
      <c r="C153" s="26"/>
      <c r="D153" s="27"/>
      <c r="E153" s="12"/>
      <c r="F153" s="29"/>
      <c r="G153" s="30"/>
      <c r="H153" s="31"/>
      <c r="I153" s="31"/>
      <c r="J153" s="32"/>
      <c r="K153" s="31"/>
      <c r="L153" s="31"/>
      <c r="M153" s="31"/>
      <c r="N153" s="15"/>
      <c r="O153" s="14"/>
      <c r="P153" s="15">
        <f>SUM(P150:P152)</f>
        <v>267630</v>
      </c>
      <c r="Q153" s="16">
        <f t="shared" si="88"/>
        <v>26.763000000000002</v>
      </c>
      <c r="R153" s="16">
        <f t="shared" si="69"/>
        <v>24.0867</v>
      </c>
      <c r="S153" s="17">
        <f t="shared" si="70"/>
        <v>2.6763000000000012</v>
      </c>
      <c r="T153" s="11"/>
      <c r="U153" s="33"/>
      <c r="V153" s="33"/>
      <c r="W153" s="33"/>
    </row>
    <row r="154" spans="1:23" s="4" customFormat="1" ht="24" x14ac:dyDescent="0.5">
      <c r="A154" s="34" t="s">
        <v>77</v>
      </c>
      <c r="B154" s="25" t="s">
        <v>130</v>
      </c>
      <c r="C154" s="26" t="s">
        <v>168</v>
      </c>
      <c r="D154" s="27" t="s">
        <v>206</v>
      </c>
      <c r="E154" s="28" t="s">
        <v>336</v>
      </c>
      <c r="F154" s="29" t="s">
        <v>72</v>
      </c>
      <c r="G154" s="30" t="s">
        <v>267</v>
      </c>
      <c r="H154" s="31" t="s">
        <v>283</v>
      </c>
      <c r="I154" s="31" t="s">
        <v>52</v>
      </c>
      <c r="J154" s="32">
        <v>6</v>
      </c>
      <c r="K154" s="31" t="s">
        <v>21</v>
      </c>
      <c r="L154" s="31" t="s">
        <v>300</v>
      </c>
      <c r="M154" s="31" t="s">
        <v>47</v>
      </c>
      <c r="N154" s="15">
        <f t="shared" si="86"/>
        <v>828</v>
      </c>
      <c r="O154" s="14">
        <v>330</v>
      </c>
      <c r="P154" s="15">
        <f t="shared" si="87"/>
        <v>273240</v>
      </c>
      <c r="Q154" s="16">
        <f t="shared" si="88"/>
        <v>27.324000000000002</v>
      </c>
      <c r="R154" s="16">
        <f t="shared" si="69"/>
        <v>24.591600000000003</v>
      </c>
      <c r="S154" s="17">
        <f t="shared" si="70"/>
        <v>2.7323999999999984</v>
      </c>
      <c r="T154" s="11"/>
      <c r="U154" s="33"/>
      <c r="V154" s="33"/>
      <c r="W154" s="33"/>
    </row>
    <row r="155" spans="1:23" s="4" customFormat="1" ht="24" x14ac:dyDescent="0.5">
      <c r="A155" s="71" t="s">
        <v>78</v>
      </c>
      <c r="B155" s="25" t="s">
        <v>130</v>
      </c>
      <c r="C155" s="26" t="s">
        <v>169</v>
      </c>
      <c r="D155" s="27" t="s">
        <v>206</v>
      </c>
      <c r="E155" s="28" t="s">
        <v>337</v>
      </c>
      <c r="F155" s="29" t="s">
        <v>105</v>
      </c>
      <c r="G155" s="30" t="s">
        <v>267</v>
      </c>
      <c r="H155" s="31" t="s">
        <v>269</v>
      </c>
      <c r="I155" s="31" t="s">
        <v>48</v>
      </c>
      <c r="J155" s="32">
        <v>6</v>
      </c>
      <c r="K155" s="31" t="s">
        <v>300</v>
      </c>
      <c r="L155" s="31" t="s">
        <v>21</v>
      </c>
      <c r="M155" s="31" t="s">
        <v>47</v>
      </c>
      <c r="N155" s="15">
        <f t="shared" si="86"/>
        <v>228</v>
      </c>
      <c r="O155" s="14">
        <v>330</v>
      </c>
      <c r="P155" s="15">
        <f t="shared" si="87"/>
        <v>75240</v>
      </c>
      <c r="Q155" s="16">
        <f t="shared" si="88"/>
        <v>7.524</v>
      </c>
      <c r="R155" s="16">
        <f t="shared" si="69"/>
        <v>6.7716000000000003</v>
      </c>
      <c r="S155" s="17">
        <f t="shared" si="70"/>
        <v>0.75239999999999974</v>
      </c>
      <c r="T155" s="11"/>
      <c r="U155" s="33"/>
      <c r="V155" s="33"/>
      <c r="W155" s="33"/>
    </row>
    <row r="156" spans="1:23" s="4" customFormat="1" ht="24" x14ac:dyDescent="0.5">
      <c r="A156" s="72"/>
      <c r="B156" s="25"/>
      <c r="C156" s="26"/>
      <c r="D156" s="27"/>
      <c r="E156" s="28"/>
      <c r="F156" s="29"/>
      <c r="G156" s="30"/>
      <c r="H156" s="43" t="s">
        <v>422</v>
      </c>
      <c r="I156" s="31" t="s">
        <v>423</v>
      </c>
      <c r="J156" s="32">
        <v>6</v>
      </c>
      <c r="K156" s="31" t="s">
        <v>300</v>
      </c>
      <c r="L156" s="31" t="s">
        <v>20</v>
      </c>
      <c r="M156" s="31" t="s">
        <v>26</v>
      </c>
      <c r="N156" s="15">
        <f t="shared" ref="N156:N157" si="93">K156*400+L156*100+M156</f>
        <v>107</v>
      </c>
      <c r="O156" s="14">
        <v>330</v>
      </c>
      <c r="P156" s="15">
        <f t="shared" ref="P156:P157" si="94">N156*O156</f>
        <v>35310</v>
      </c>
      <c r="Q156" s="16">
        <f t="shared" ref="Q156:Q158" si="95">P156*0.01%</f>
        <v>3.5310000000000001</v>
      </c>
      <c r="R156" s="16">
        <f t="shared" ref="R156:R158" si="96">Q156*90%</f>
        <v>3.1779000000000002</v>
      </c>
      <c r="S156" s="17">
        <f t="shared" ref="S156:S158" si="97">Q156-R156</f>
        <v>0.35309999999999997</v>
      </c>
      <c r="T156" s="11"/>
      <c r="U156" s="33"/>
      <c r="V156" s="33"/>
      <c r="W156" s="33"/>
    </row>
    <row r="157" spans="1:23" s="4" customFormat="1" ht="24" x14ac:dyDescent="0.5">
      <c r="A157" s="72"/>
      <c r="B157" s="25"/>
      <c r="C157" s="26"/>
      <c r="D157" s="27"/>
      <c r="E157" s="28"/>
      <c r="F157" s="29"/>
      <c r="G157" s="30"/>
      <c r="H157" s="31" t="s">
        <v>268</v>
      </c>
      <c r="I157" s="31" t="s">
        <v>35</v>
      </c>
      <c r="J157" s="32">
        <v>6</v>
      </c>
      <c r="K157" s="31" t="s">
        <v>23</v>
      </c>
      <c r="L157" s="31" t="s">
        <v>21</v>
      </c>
      <c r="M157" s="31" t="s">
        <v>92</v>
      </c>
      <c r="N157" s="15">
        <f t="shared" si="93"/>
        <v>1874</v>
      </c>
      <c r="O157" s="14">
        <v>330</v>
      </c>
      <c r="P157" s="15">
        <f t="shared" si="94"/>
        <v>618420</v>
      </c>
      <c r="Q157" s="16">
        <f t="shared" si="95"/>
        <v>61.842000000000006</v>
      </c>
      <c r="R157" s="16">
        <f t="shared" si="96"/>
        <v>55.657800000000009</v>
      </c>
      <c r="S157" s="17">
        <f t="shared" si="97"/>
        <v>6.184199999999997</v>
      </c>
      <c r="T157" s="11"/>
      <c r="U157" s="33"/>
      <c r="V157" s="33"/>
      <c r="W157" s="33"/>
    </row>
    <row r="158" spans="1:23" s="4" customFormat="1" ht="24" x14ac:dyDescent="0.5">
      <c r="A158" s="73"/>
      <c r="B158" s="25"/>
      <c r="C158" s="26"/>
      <c r="D158" s="27"/>
      <c r="E158" s="28"/>
      <c r="F158" s="29"/>
      <c r="G158" s="30"/>
      <c r="H158" s="31"/>
      <c r="I158" s="31"/>
      <c r="J158" s="32"/>
      <c r="K158" s="31"/>
      <c r="L158" s="31"/>
      <c r="M158" s="31"/>
      <c r="N158" s="15"/>
      <c r="O158" s="14"/>
      <c r="P158" s="15">
        <f>SUM(P155:P157)</f>
        <v>728970</v>
      </c>
      <c r="Q158" s="16">
        <f t="shared" si="95"/>
        <v>72.897000000000006</v>
      </c>
      <c r="R158" s="16">
        <f t="shared" si="96"/>
        <v>65.607300000000009</v>
      </c>
      <c r="S158" s="17">
        <f t="shared" si="97"/>
        <v>7.2896999999999963</v>
      </c>
      <c r="T158" s="11"/>
      <c r="U158" s="33"/>
      <c r="V158" s="33"/>
      <c r="W158" s="33"/>
    </row>
    <row r="159" spans="1:23" s="4" customFormat="1" ht="24" x14ac:dyDescent="0.5">
      <c r="A159" s="34" t="s">
        <v>79</v>
      </c>
      <c r="B159" s="25" t="s">
        <v>129</v>
      </c>
      <c r="C159" s="26" t="s">
        <v>170</v>
      </c>
      <c r="D159" s="27" t="s">
        <v>214</v>
      </c>
      <c r="E159" s="28" t="s">
        <v>338</v>
      </c>
      <c r="F159" s="29" t="s">
        <v>225</v>
      </c>
      <c r="G159" s="30" t="s">
        <v>267</v>
      </c>
      <c r="H159" s="31" t="s">
        <v>287</v>
      </c>
      <c r="I159" s="31" t="s">
        <v>51</v>
      </c>
      <c r="J159" s="32">
        <v>6</v>
      </c>
      <c r="K159" s="31" t="s">
        <v>24</v>
      </c>
      <c r="L159" s="31" t="s">
        <v>300</v>
      </c>
      <c r="M159" s="31" t="s">
        <v>42</v>
      </c>
      <c r="N159" s="15">
        <f t="shared" si="86"/>
        <v>2023</v>
      </c>
      <c r="O159" s="14">
        <v>330</v>
      </c>
      <c r="P159" s="15">
        <f t="shared" si="87"/>
        <v>667590</v>
      </c>
      <c r="Q159" s="16">
        <f t="shared" si="88"/>
        <v>66.759</v>
      </c>
      <c r="R159" s="16">
        <f t="shared" si="69"/>
        <v>60.083100000000002</v>
      </c>
      <c r="S159" s="17">
        <f t="shared" si="70"/>
        <v>6.6758999999999986</v>
      </c>
      <c r="T159" s="11"/>
      <c r="U159" s="33"/>
      <c r="V159" s="33"/>
      <c r="W159" s="33"/>
    </row>
    <row r="160" spans="1:23" s="4" customFormat="1" ht="24" x14ac:dyDescent="0.5">
      <c r="A160" s="34" t="s">
        <v>80</v>
      </c>
      <c r="B160" s="25" t="s">
        <v>131</v>
      </c>
      <c r="C160" s="26" t="s">
        <v>171</v>
      </c>
      <c r="D160" s="27" t="s">
        <v>206</v>
      </c>
      <c r="E160" s="28" t="s">
        <v>339</v>
      </c>
      <c r="F160" s="29" t="s">
        <v>247</v>
      </c>
      <c r="G160" s="30" t="s">
        <v>267</v>
      </c>
      <c r="H160" s="31" t="s">
        <v>270</v>
      </c>
      <c r="I160" s="31" t="s">
        <v>58</v>
      </c>
      <c r="J160" s="32">
        <v>6</v>
      </c>
      <c r="K160" s="31" t="s">
        <v>21</v>
      </c>
      <c r="L160" s="31" t="s">
        <v>22</v>
      </c>
      <c r="M160" s="31" t="s">
        <v>75</v>
      </c>
      <c r="N160" s="15">
        <f t="shared" si="86"/>
        <v>1157</v>
      </c>
      <c r="O160" s="14">
        <v>330</v>
      </c>
      <c r="P160" s="15">
        <f t="shared" si="87"/>
        <v>381810</v>
      </c>
      <c r="Q160" s="16">
        <f t="shared" si="88"/>
        <v>38.181000000000004</v>
      </c>
      <c r="R160" s="16">
        <f t="shared" si="69"/>
        <v>34.362900000000003</v>
      </c>
      <c r="S160" s="17">
        <f t="shared" si="70"/>
        <v>3.8181000000000012</v>
      </c>
      <c r="T160" s="11"/>
      <c r="U160" s="33"/>
      <c r="V160" s="33"/>
      <c r="W160" s="33"/>
    </row>
    <row r="161" spans="1:23" s="4" customFormat="1" ht="24" x14ac:dyDescent="0.5">
      <c r="A161" s="34" t="s">
        <v>81</v>
      </c>
      <c r="B161" s="25" t="s">
        <v>131</v>
      </c>
      <c r="C161" s="26" t="s">
        <v>172</v>
      </c>
      <c r="D161" s="27" t="s">
        <v>203</v>
      </c>
      <c r="E161" s="28" t="s">
        <v>340</v>
      </c>
      <c r="F161" s="29" t="s">
        <v>248</v>
      </c>
      <c r="G161" s="30" t="s">
        <v>267</v>
      </c>
      <c r="H161" s="31" t="s">
        <v>289</v>
      </c>
      <c r="I161" s="31" t="s">
        <v>50</v>
      </c>
      <c r="J161" s="32">
        <v>6</v>
      </c>
      <c r="K161" s="31" t="s">
        <v>20</v>
      </c>
      <c r="L161" s="31" t="s">
        <v>20</v>
      </c>
      <c r="M161" s="31" t="s">
        <v>76</v>
      </c>
      <c r="N161" s="15">
        <f t="shared" si="86"/>
        <v>558</v>
      </c>
      <c r="O161" s="14">
        <v>330</v>
      </c>
      <c r="P161" s="15">
        <f t="shared" si="87"/>
        <v>184140</v>
      </c>
      <c r="Q161" s="16">
        <f t="shared" si="88"/>
        <v>18.414000000000001</v>
      </c>
      <c r="R161" s="16">
        <f t="shared" si="69"/>
        <v>16.572600000000001</v>
      </c>
      <c r="S161" s="17">
        <f t="shared" si="70"/>
        <v>1.8414000000000001</v>
      </c>
      <c r="T161" s="11"/>
      <c r="U161" s="33"/>
      <c r="V161" s="33"/>
      <c r="W161" s="33"/>
    </row>
    <row r="162" spans="1:23" s="4" customFormat="1" ht="23.25" x14ac:dyDescent="0.5">
      <c r="A162" s="44" t="s">
        <v>82</v>
      </c>
      <c r="B162" s="25" t="s">
        <v>129</v>
      </c>
      <c r="C162" s="26" t="s">
        <v>426</v>
      </c>
      <c r="D162" s="27" t="s">
        <v>214</v>
      </c>
      <c r="E162" s="19">
        <v>3470300101792</v>
      </c>
      <c r="F162" s="13" t="s">
        <v>94</v>
      </c>
      <c r="G162" s="14" t="s">
        <v>400</v>
      </c>
      <c r="H162" s="14">
        <v>919</v>
      </c>
      <c r="I162" s="14">
        <v>4</v>
      </c>
      <c r="J162" s="14">
        <v>1</v>
      </c>
      <c r="K162" s="14">
        <v>3</v>
      </c>
      <c r="L162" s="14">
        <v>0</v>
      </c>
      <c r="M162" s="14">
        <v>96</v>
      </c>
      <c r="N162" s="15">
        <f>K162*400+L162*100+M162</f>
        <v>1296</v>
      </c>
      <c r="O162" s="14">
        <v>330</v>
      </c>
      <c r="P162" s="15">
        <f>N162*O162</f>
        <v>427680</v>
      </c>
      <c r="Q162" s="16">
        <f t="shared" si="88"/>
        <v>42.768000000000001</v>
      </c>
      <c r="R162" s="16">
        <f t="shared" si="69"/>
        <v>38.491199999999999</v>
      </c>
      <c r="S162" s="17">
        <f t="shared" si="70"/>
        <v>4.2768000000000015</v>
      </c>
      <c r="T162" s="11"/>
      <c r="U162" s="33"/>
      <c r="V162" s="33"/>
      <c r="W162" s="33"/>
    </row>
    <row r="163" spans="1:23" s="4" customFormat="1" ht="23.25" x14ac:dyDescent="0.5">
      <c r="A163" s="71" t="s">
        <v>83</v>
      </c>
      <c r="B163" s="25" t="s">
        <v>130</v>
      </c>
      <c r="C163" s="26" t="s">
        <v>407</v>
      </c>
      <c r="D163" s="27" t="s">
        <v>203</v>
      </c>
      <c r="E163" s="19">
        <v>3470300112166</v>
      </c>
      <c r="F163" s="13" t="s">
        <v>406</v>
      </c>
      <c r="G163" s="14" t="s">
        <v>400</v>
      </c>
      <c r="H163" s="14">
        <v>915</v>
      </c>
      <c r="I163" s="14">
        <v>20</v>
      </c>
      <c r="J163" s="14">
        <v>1</v>
      </c>
      <c r="K163" s="14">
        <v>10</v>
      </c>
      <c r="L163" s="14">
        <v>2</v>
      </c>
      <c r="M163" s="14">
        <v>62</v>
      </c>
      <c r="N163" s="15">
        <f>K163*400+L163*100+M163</f>
        <v>4262</v>
      </c>
      <c r="O163" s="14">
        <v>330</v>
      </c>
      <c r="P163" s="15">
        <f>N163*O163</f>
        <v>1406460</v>
      </c>
      <c r="Q163" s="16">
        <f t="shared" si="88"/>
        <v>140.64600000000002</v>
      </c>
      <c r="R163" s="16">
        <f t="shared" si="69"/>
        <v>126.58140000000002</v>
      </c>
      <c r="S163" s="17">
        <f t="shared" si="70"/>
        <v>14.064599999999999</v>
      </c>
      <c r="T163" s="11"/>
      <c r="U163" s="33"/>
      <c r="V163" s="33"/>
      <c r="W163" s="33"/>
    </row>
    <row r="164" spans="1:23" s="4" customFormat="1" ht="23.25" x14ac:dyDescent="0.5">
      <c r="A164" s="72"/>
      <c r="B164" s="74" t="s">
        <v>408</v>
      </c>
      <c r="C164" s="75"/>
      <c r="D164" s="76"/>
      <c r="E164" s="12"/>
      <c r="F164" s="13" t="s">
        <v>406</v>
      </c>
      <c r="G164" s="14" t="s">
        <v>400</v>
      </c>
      <c r="H164" s="14">
        <v>920</v>
      </c>
      <c r="I164" s="14">
        <v>23</v>
      </c>
      <c r="J164" s="14">
        <v>1</v>
      </c>
      <c r="K164" s="14">
        <v>2</v>
      </c>
      <c r="L164" s="14">
        <v>2</v>
      </c>
      <c r="M164" s="14">
        <v>35</v>
      </c>
      <c r="N164" s="15">
        <f>K164*400+L164*100+M164</f>
        <v>1035</v>
      </c>
      <c r="O164" s="14">
        <v>330</v>
      </c>
      <c r="P164" s="15">
        <f>N164*O164</f>
        <v>341550</v>
      </c>
      <c r="Q164" s="16">
        <f t="shared" si="88"/>
        <v>34.155000000000001</v>
      </c>
      <c r="R164" s="16">
        <f t="shared" si="69"/>
        <v>30.739500000000003</v>
      </c>
      <c r="S164" s="17">
        <f t="shared" si="70"/>
        <v>3.415499999999998</v>
      </c>
      <c r="T164" s="11"/>
      <c r="U164" s="33"/>
      <c r="V164" s="33"/>
      <c r="W164" s="33"/>
    </row>
    <row r="165" spans="1:23" s="4" customFormat="1" ht="23.25" x14ac:dyDescent="0.5">
      <c r="A165" s="73"/>
      <c r="B165" s="25"/>
      <c r="C165" s="26"/>
      <c r="D165" s="27"/>
      <c r="E165" s="12"/>
      <c r="F165" s="13"/>
      <c r="G165" s="14"/>
      <c r="H165" s="14"/>
      <c r="I165" s="14"/>
      <c r="J165" s="14"/>
      <c r="K165" s="14"/>
      <c r="L165" s="14"/>
      <c r="M165" s="14"/>
      <c r="N165" s="15"/>
      <c r="O165" s="14"/>
      <c r="P165" s="15">
        <f>SUM(P163:P164)</f>
        <v>1748010</v>
      </c>
      <c r="Q165" s="16">
        <f t="shared" si="88"/>
        <v>174.80100000000002</v>
      </c>
      <c r="R165" s="16">
        <f t="shared" si="69"/>
        <v>157.32090000000002</v>
      </c>
      <c r="S165" s="17">
        <f t="shared" si="70"/>
        <v>17.480099999999993</v>
      </c>
      <c r="T165" s="11"/>
      <c r="U165" s="33"/>
      <c r="V165" s="33"/>
      <c r="W165" s="33"/>
    </row>
    <row r="166" spans="1:23" s="4" customFormat="1" ht="23.25" x14ac:dyDescent="0.5">
      <c r="A166" s="71" t="s">
        <v>84</v>
      </c>
      <c r="B166" s="25" t="s">
        <v>131</v>
      </c>
      <c r="C166" s="26" t="s">
        <v>456</v>
      </c>
      <c r="D166" s="27" t="s">
        <v>211</v>
      </c>
      <c r="E166" s="19">
        <v>3470300107642</v>
      </c>
      <c r="F166" s="13" t="s">
        <v>254</v>
      </c>
      <c r="G166" s="14" t="s">
        <v>400</v>
      </c>
      <c r="H166" s="14">
        <v>7092</v>
      </c>
      <c r="I166" s="14">
        <v>7</v>
      </c>
      <c r="J166" s="14">
        <v>1</v>
      </c>
      <c r="K166" s="14">
        <v>3</v>
      </c>
      <c r="L166" s="14">
        <v>0</v>
      </c>
      <c r="M166" s="14">
        <v>90</v>
      </c>
      <c r="N166" s="15">
        <f>K166*400+L166*100+M166</f>
        <v>1290</v>
      </c>
      <c r="O166" s="14">
        <v>330</v>
      </c>
      <c r="P166" s="15">
        <f>N166*O166</f>
        <v>425700</v>
      </c>
      <c r="Q166" s="16">
        <f t="shared" ref="Q166" si="98">P166*0.01%</f>
        <v>42.57</v>
      </c>
      <c r="R166" s="16">
        <f t="shared" ref="R166" si="99">Q166*90%</f>
        <v>38.313000000000002</v>
      </c>
      <c r="S166" s="17">
        <f t="shared" ref="S166" si="100">Q166-R166</f>
        <v>4.2569999999999979</v>
      </c>
      <c r="T166" s="11"/>
      <c r="U166" s="33"/>
      <c r="V166" s="33"/>
      <c r="W166" s="33"/>
    </row>
    <row r="167" spans="1:23" s="4" customFormat="1" ht="23.25" x14ac:dyDescent="0.5">
      <c r="A167" s="72"/>
      <c r="B167" s="25"/>
      <c r="C167" s="26"/>
      <c r="D167" s="27"/>
      <c r="E167" s="19"/>
      <c r="F167" s="13"/>
      <c r="G167" s="14" t="s">
        <v>400</v>
      </c>
      <c r="H167" s="14">
        <v>920</v>
      </c>
      <c r="I167" s="14">
        <v>14</v>
      </c>
      <c r="J167" s="14">
        <v>1</v>
      </c>
      <c r="K167" s="14">
        <v>2</v>
      </c>
      <c r="L167" s="14">
        <v>0</v>
      </c>
      <c r="M167" s="14">
        <v>17</v>
      </c>
      <c r="N167" s="15">
        <f>K167*400+L167*100+M167</f>
        <v>817</v>
      </c>
      <c r="O167" s="14">
        <v>330</v>
      </c>
      <c r="P167" s="15">
        <f>N167*O167</f>
        <v>269610</v>
      </c>
      <c r="Q167" s="16">
        <f t="shared" ref="Q167:Q168" si="101">P167*0.01%</f>
        <v>26.961000000000002</v>
      </c>
      <c r="R167" s="16">
        <f t="shared" ref="R167:R168" si="102">Q167*90%</f>
        <v>24.264900000000001</v>
      </c>
      <c r="S167" s="17">
        <f t="shared" ref="S167:S168" si="103">Q167-R167</f>
        <v>2.6961000000000013</v>
      </c>
      <c r="T167" s="11"/>
      <c r="U167" s="33"/>
      <c r="V167" s="33"/>
      <c r="W167" s="33"/>
    </row>
    <row r="168" spans="1:23" s="4" customFormat="1" ht="23.25" x14ac:dyDescent="0.5">
      <c r="A168" s="73"/>
      <c r="B168" s="25"/>
      <c r="C168" s="26"/>
      <c r="D168" s="27"/>
      <c r="E168" s="19"/>
      <c r="F168" s="45"/>
      <c r="G168" s="14"/>
      <c r="H168" s="14"/>
      <c r="I168" s="14"/>
      <c r="J168" s="14"/>
      <c r="K168" s="14"/>
      <c r="L168" s="14"/>
      <c r="M168" s="14"/>
      <c r="N168" s="15"/>
      <c r="O168" s="14"/>
      <c r="P168" s="15">
        <f>SUM(P166:P167)</f>
        <v>695310</v>
      </c>
      <c r="Q168" s="16">
        <f t="shared" si="101"/>
        <v>69.531000000000006</v>
      </c>
      <c r="R168" s="16">
        <f t="shared" si="102"/>
        <v>62.577900000000007</v>
      </c>
      <c r="S168" s="17">
        <f t="shared" si="103"/>
        <v>6.9530999999999992</v>
      </c>
      <c r="T168" s="11"/>
      <c r="U168" s="33"/>
      <c r="V168" s="33"/>
      <c r="W168" s="33"/>
    </row>
    <row r="169" spans="1:23" s="4" customFormat="1" ht="24" x14ac:dyDescent="0.5">
      <c r="A169" s="71" t="s">
        <v>85</v>
      </c>
      <c r="B169" s="25" t="s">
        <v>129</v>
      </c>
      <c r="C169" s="26" t="s">
        <v>175</v>
      </c>
      <c r="D169" s="27" t="s">
        <v>218</v>
      </c>
      <c r="E169" s="28" t="s">
        <v>343</v>
      </c>
      <c r="F169" s="29" t="s">
        <v>250</v>
      </c>
      <c r="G169" s="30" t="s">
        <v>267</v>
      </c>
      <c r="H169" s="31" t="s">
        <v>285</v>
      </c>
      <c r="I169" s="31" t="s">
        <v>32</v>
      </c>
      <c r="J169" s="32">
        <v>6</v>
      </c>
      <c r="K169" s="31" t="s">
        <v>23</v>
      </c>
      <c r="L169" s="31" t="s">
        <v>300</v>
      </c>
      <c r="M169" s="31" t="s">
        <v>69</v>
      </c>
      <c r="N169" s="15">
        <f t="shared" si="86"/>
        <v>1651</v>
      </c>
      <c r="O169" s="14">
        <v>330</v>
      </c>
      <c r="P169" s="15">
        <f t="shared" si="87"/>
        <v>544830</v>
      </c>
      <c r="Q169" s="16">
        <f t="shared" si="88"/>
        <v>54.483000000000004</v>
      </c>
      <c r="R169" s="16">
        <f t="shared" si="69"/>
        <v>49.034700000000008</v>
      </c>
      <c r="S169" s="17">
        <f t="shared" si="70"/>
        <v>5.4482999999999961</v>
      </c>
      <c r="T169" s="11"/>
      <c r="U169" s="33"/>
      <c r="V169" s="33"/>
      <c r="W169" s="33"/>
    </row>
    <row r="170" spans="1:23" s="4" customFormat="1" ht="23.25" x14ac:dyDescent="0.5">
      <c r="A170" s="72"/>
      <c r="B170" s="25"/>
      <c r="C170" s="26"/>
      <c r="D170" s="27"/>
      <c r="E170" s="12"/>
      <c r="F170" s="29"/>
      <c r="G170" s="30" t="s">
        <v>267</v>
      </c>
      <c r="H170" s="31" t="s">
        <v>269</v>
      </c>
      <c r="I170" s="31" t="s">
        <v>68</v>
      </c>
      <c r="J170" s="32">
        <v>6</v>
      </c>
      <c r="K170" s="31" t="s">
        <v>300</v>
      </c>
      <c r="L170" s="31" t="s">
        <v>21</v>
      </c>
      <c r="M170" s="31" t="s">
        <v>35</v>
      </c>
      <c r="N170" s="15">
        <f t="shared" si="86"/>
        <v>216</v>
      </c>
      <c r="O170" s="14">
        <v>330</v>
      </c>
      <c r="P170" s="15">
        <f t="shared" si="87"/>
        <v>71280</v>
      </c>
      <c r="Q170" s="16">
        <f t="shared" si="88"/>
        <v>7.1280000000000001</v>
      </c>
      <c r="R170" s="16">
        <f t="shared" si="69"/>
        <v>6.4152000000000005</v>
      </c>
      <c r="S170" s="17">
        <f t="shared" si="70"/>
        <v>0.71279999999999966</v>
      </c>
      <c r="T170" s="11"/>
      <c r="U170" s="33"/>
      <c r="V170" s="33"/>
      <c r="W170" s="33"/>
    </row>
    <row r="171" spans="1:23" s="4" customFormat="1" ht="23.25" x14ac:dyDescent="0.5">
      <c r="A171" s="73"/>
      <c r="B171" s="25"/>
      <c r="C171" s="26"/>
      <c r="D171" s="27"/>
      <c r="E171" s="12"/>
      <c r="F171" s="29"/>
      <c r="G171" s="30"/>
      <c r="H171" s="31"/>
      <c r="I171" s="31"/>
      <c r="J171" s="32"/>
      <c r="K171" s="31"/>
      <c r="L171" s="31"/>
      <c r="M171" s="31"/>
      <c r="N171" s="15"/>
      <c r="O171" s="14"/>
      <c r="P171" s="15">
        <f>SUM(P169:P170)</f>
        <v>616110</v>
      </c>
      <c r="Q171" s="16">
        <f t="shared" si="88"/>
        <v>61.611000000000004</v>
      </c>
      <c r="R171" s="16">
        <f t="shared" si="69"/>
        <v>55.449900000000007</v>
      </c>
      <c r="S171" s="17">
        <f t="shared" si="70"/>
        <v>6.1610999999999976</v>
      </c>
      <c r="T171" s="11"/>
      <c r="U171" s="33"/>
      <c r="V171" s="33"/>
      <c r="W171" s="33"/>
    </row>
    <row r="172" spans="1:23" s="4" customFormat="1" ht="23.25" x14ac:dyDescent="0.5">
      <c r="A172" s="71" t="s">
        <v>86</v>
      </c>
      <c r="B172" s="25" t="s">
        <v>129</v>
      </c>
      <c r="C172" s="26" t="s">
        <v>458</v>
      </c>
      <c r="D172" s="27" t="s">
        <v>206</v>
      </c>
      <c r="E172" s="12">
        <v>3470300098708</v>
      </c>
      <c r="F172" s="13" t="s">
        <v>457</v>
      </c>
      <c r="G172" s="14" t="s">
        <v>400</v>
      </c>
      <c r="H172" s="14" t="s">
        <v>416</v>
      </c>
      <c r="I172" s="14">
        <v>82</v>
      </c>
      <c r="J172" s="14">
        <v>6</v>
      </c>
      <c r="K172" s="14">
        <v>0</v>
      </c>
      <c r="L172" s="14">
        <v>0</v>
      </c>
      <c r="M172" s="14">
        <v>36</v>
      </c>
      <c r="N172" s="15">
        <f>K172*400+L172*100+M172</f>
        <v>36</v>
      </c>
      <c r="O172" s="14">
        <v>330</v>
      </c>
      <c r="P172" s="15">
        <f>N172*O172</f>
        <v>11880</v>
      </c>
      <c r="Q172" s="16">
        <f t="shared" si="88"/>
        <v>1.1880000000000002</v>
      </c>
      <c r="R172" s="16">
        <f t="shared" si="69"/>
        <v>1.0692000000000002</v>
      </c>
      <c r="S172" s="17">
        <f t="shared" si="70"/>
        <v>0.11880000000000002</v>
      </c>
      <c r="T172" s="11"/>
      <c r="U172" s="33"/>
      <c r="V172" s="33"/>
      <c r="W172" s="33"/>
    </row>
    <row r="173" spans="1:23" s="4" customFormat="1" ht="23.25" x14ac:dyDescent="0.5">
      <c r="A173" s="72"/>
      <c r="B173" s="25"/>
      <c r="C173" s="26"/>
      <c r="D173" s="27"/>
      <c r="E173" s="12"/>
      <c r="F173" s="13" t="s">
        <v>457</v>
      </c>
      <c r="G173" s="14" t="s">
        <v>400</v>
      </c>
      <c r="H173" s="14">
        <v>671</v>
      </c>
      <c r="I173" s="14">
        <v>11</v>
      </c>
      <c r="J173" s="14">
        <v>1</v>
      </c>
      <c r="K173" s="14">
        <v>0</v>
      </c>
      <c r="L173" s="14">
        <v>2</v>
      </c>
      <c r="M173" s="14">
        <v>65</v>
      </c>
      <c r="N173" s="15">
        <f>K173*400+L173*100+M173</f>
        <v>265</v>
      </c>
      <c r="O173" s="14">
        <v>330</v>
      </c>
      <c r="P173" s="15">
        <f>N173*O173</f>
        <v>87450</v>
      </c>
      <c r="Q173" s="16">
        <f t="shared" si="88"/>
        <v>8.745000000000001</v>
      </c>
      <c r="R173" s="16">
        <f t="shared" si="69"/>
        <v>7.8705000000000007</v>
      </c>
      <c r="S173" s="17">
        <f t="shared" si="70"/>
        <v>0.87450000000000028</v>
      </c>
      <c r="T173" s="11"/>
      <c r="U173" s="33"/>
      <c r="V173" s="33"/>
      <c r="W173" s="33"/>
    </row>
    <row r="174" spans="1:23" s="4" customFormat="1" ht="23.25" x14ac:dyDescent="0.5">
      <c r="A174" s="72"/>
      <c r="B174" s="25"/>
      <c r="C174" s="26"/>
      <c r="D174" s="27"/>
      <c r="E174" s="12"/>
      <c r="F174" s="13" t="s">
        <v>457</v>
      </c>
      <c r="G174" s="14" t="s">
        <v>400</v>
      </c>
      <c r="H174" s="14">
        <v>853</v>
      </c>
      <c r="I174" s="14">
        <v>8</v>
      </c>
      <c r="J174" s="14">
        <v>1</v>
      </c>
      <c r="K174" s="14">
        <v>2</v>
      </c>
      <c r="L174" s="14">
        <v>2</v>
      </c>
      <c r="M174" s="14">
        <v>62</v>
      </c>
      <c r="N174" s="15">
        <f>K174*400+L174*100+M174</f>
        <v>1062</v>
      </c>
      <c r="O174" s="14">
        <v>330</v>
      </c>
      <c r="P174" s="15">
        <f>N174*O174</f>
        <v>350460</v>
      </c>
      <c r="Q174" s="16">
        <f t="shared" si="88"/>
        <v>35.045999999999999</v>
      </c>
      <c r="R174" s="16">
        <f t="shared" si="69"/>
        <v>31.541399999999999</v>
      </c>
      <c r="S174" s="17">
        <f t="shared" si="70"/>
        <v>3.5045999999999999</v>
      </c>
      <c r="T174" s="11"/>
      <c r="U174" s="33"/>
      <c r="V174" s="33"/>
      <c r="W174" s="33"/>
    </row>
    <row r="175" spans="1:23" s="4" customFormat="1" ht="23.25" x14ac:dyDescent="0.5">
      <c r="A175" s="73"/>
      <c r="B175" s="25"/>
      <c r="C175" s="26"/>
      <c r="D175" s="27"/>
      <c r="E175" s="12"/>
      <c r="F175" s="13"/>
      <c r="G175" s="14"/>
      <c r="H175" s="14"/>
      <c r="I175" s="14"/>
      <c r="J175" s="14"/>
      <c r="K175" s="14"/>
      <c r="L175" s="14"/>
      <c r="M175" s="14"/>
      <c r="N175" s="15"/>
      <c r="O175" s="14"/>
      <c r="P175" s="15">
        <f>SUM(P172:P174)</f>
        <v>449790</v>
      </c>
      <c r="Q175" s="16">
        <f t="shared" si="88"/>
        <v>44.978999999999999</v>
      </c>
      <c r="R175" s="16">
        <f t="shared" si="69"/>
        <v>40.481099999999998</v>
      </c>
      <c r="S175" s="17">
        <f t="shared" si="70"/>
        <v>4.4979000000000013</v>
      </c>
      <c r="T175" s="11"/>
      <c r="U175" s="33"/>
      <c r="V175" s="33"/>
      <c r="W175" s="33"/>
    </row>
    <row r="176" spans="1:23" s="4" customFormat="1" ht="23.25" x14ac:dyDescent="0.5">
      <c r="A176" s="71" t="s">
        <v>87</v>
      </c>
      <c r="B176" s="25" t="s">
        <v>130</v>
      </c>
      <c r="C176" s="26" t="s">
        <v>449</v>
      </c>
      <c r="D176" s="27" t="s">
        <v>206</v>
      </c>
      <c r="E176" s="19">
        <v>3470300092971</v>
      </c>
      <c r="F176" s="13" t="s">
        <v>447</v>
      </c>
      <c r="G176" s="14" t="s">
        <v>400</v>
      </c>
      <c r="H176" s="14">
        <v>917</v>
      </c>
      <c r="I176" s="14">
        <v>18</v>
      </c>
      <c r="J176" s="14">
        <v>1</v>
      </c>
      <c r="K176" s="14">
        <v>4</v>
      </c>
      <c r="L176" s="14">
        <v>1</v>
      </c>
      <c r="M176" s="14">
        <v>34</v>
      </c>
      <c r="N176" s="15">
        <f>K176*400+L176*100+M176</f>
        <v>1734</v>
      </c>
      <c r="O176" s="14">
        <v>330</v>
      </c>
      <c r="P176" s="15">
        <f>N176*O176</f>
        <v>572220</v>
      </c>
      <c r="Q176" s="16">
        <f t="shared" si="88"/>
        <v>57.222000000000001</v>
      </c>
      <c r="R176" s="16">
        <f t="shared" si="69"/>
        <v>51.4998</v>
      </c>
      <c r="S176" s="17">
        <f t="shared" si="70"/>
        <v>5.7222000000000008</v>
      </c>
      <c r="T176" s="11"/>
      <c r="U176" s="33"/>
      <c r="V176" s="33"/>
      <c r="W176" s="33"/>
    </row>
    <row r="177" spans="1:23" s="4" customFormat="1" ht="23.25" x14ac:dyDescent="0.5">
      <c r="A177" s="72"/>
      <c r="B177" s="25"/>
      <c r="C177" s="26"/>
      <c r="D177" s="27"/>
      <c r="E177" s="12"/>
      <c r="F177" s="13" t="s">
        <v>447</v>
      </c>
      <c r="G177" s="14" t="s">
        <v>400</v>
      </c>
      <c r="H177" s="14" t="s">
        <v>448</v>
      </c>
      <c r="I177" s="14">
        <v>311</v>
      </c>
      <c r="J177" s="14">
        <v>1</v>
      </c>
      <c r="K177" s="14">
        <v>0</v>
      </c>
      <c r="L177" s="14">
        <v>1</v>
      </c>
      <c r="M177" s="14">
        <v>50</v>
      </c>
      <c r="N177" s="15">
        <f>K177*400+L177*100+M177</f>
        <v>150</v>
      </c>
      <c r="O177" s="14">
        <v>330</v>
      </c>
      <c r="P177" s="15">
        <f>N177*O177</f>
        <v>49500</v>
      </c>
      <c r="Q177" s="16">
        <f t="shared" si="88"/>
        <v>4.95</v>
      </c>
      <c r="R177" s="16">
        <f t="shared" si="69"/>
        <v>4.4550000000000001</v>
      </c>
      <c r="S177" s="17">
        <f t="shared" si="70"/>
        <v>0.49500000000000011</v>
      </c>
      <c r="T177" s="11"/>
      <c r="U177" s="33"/>
      <c r="V177" s="33"/>
      <c r="W177" s="33"/>
    </row>
    <row r="178" spans="1:23" s="4" customFormat="1" ht="23.25" x14ac:dyDescent="0.5">
      <c r="A178" s="73"/>
      <c r="B178" s="25"/>
      <c r="C178" s="26"/>
      <c r="D178" s="27"/>
      <c r="E178" s="12"/>
      <c r="F178" s="13"/>
      <c r="G178" s="14"/>
      <c r="H178" s="14"/>
      <c r="I178" s="14"/>
      <c r="J178" s="14"/>
      <c r="K178" s="14"/>
      <c r="L178" s="14"/>
      <c r="M178" s="14"/>
      <c r="N178" s="15"/>
      <c r="O178" s="14"/>
      <c r="P178" s="15">
        <f>SUM(P176:P177)</f>
        <v>621720</v>
      </c>
      <c r="Q178" s="16">
        <f t="shared" si="88"/>
        <v>62.172000000000004</v>
      </c>
      <c r="R178" s="16">
        <f t="shared" si="69"/>
        <v>55.954800000000006</v>
      </c>
      <c r="S178" s="17">
        <f t="shared" si="70"/>
        <v>6.2171999999999983</v>
      </c>
      <c r="T178" s="11"/>
      <c r="U178" s="33"/>
      <c r="V178" s="33"/>
      <c r="W178" s="33"/>
    </row>
    <row r="179" spans="1:23" s="4" customFormat="1" ht="24.95" customHeight="1" x14ac:dyDescent="0.5">
      <c r="A179" s="71" t="s">
        <v>88</v>
      </c>
      <c r="B179" s="25" t="s">
        <v>130</v>
      </c>
      <c r="C179" s="26" t="s">
        <v>176</v>
      </c>
      <c r="D179" s="27" t="s">
        <v>204</v>
      </c>
      <c r="E179" s="28" t="s">
        <v>344</v>
      </c>
      <c r="F179" s="29" t="s">
        <v>251</v>
      </c>
      <c r="G179" s="30" t="s">
        <v>267</v>
      </c>
      <c r="H179" s="31" t="s">
        <v>292</v>
      </c>
      <c r="I179" s="31" t="s">
        <v>46</v>
      </c>
      <c r="J179" s="32">
        <v>6</v>
      </c>
      <c r="K179" s="31" t="s">
        <v>21</v>
      </c>
      <c r="L179" s="31" t="s">
        <v>22</v>
      </c>
      <c r="M179" s="31" t="s">
        <v>57</v>
      </c>
      <c r="N179" s="15">
        <f t="shared" si="86"/>
        <v>1138</v>
      </c>
      <c r="O179" s="14">
        <v>330</v>
      </c>
      <c r="P179" s="15">
        <f t="shared" si="87"/>
        <v>375540</v>
      </c>
      <c r="Q179" s="16">
        <f t="shared" si="88"/>
        <v>37.554000000000002</v>
      </c>
      <c r="R179" s="16">
        <f t="shared" si="69"/>
        <v>33.7986</v>
      </c>
      <c r="S179" s="17">
        <f t="shared" si="70"/>
        <v>3.7554000000000016</v>
      </c>
      <c r="T179" s="11"/>
      <c r="U179" s="33"/>
      <c r="V179" s="33"/>
      <c r="W179" s="33"/>
    </row>
    <row r="180" spans="1:23" s="4" customFormat="1" ht="24.95" customHeight="1" x14ac:dyDescent="0.5">
      <c r="A180" s="72"/>
      <c r="B180" s="25"/>
      <c r="C180" s="26"/>
      <c r="D180" s="27"/>
      <c r="E180" s="12"/>
      <c r="F180" s="29"/>
      <c r="G180" s="30" t="s">
        <v>267</v>
      </c>
      <c r="H180" s="31" t="s">
        <v>269</v>
      </c>
      <c r="I180" s="31" t="s">
        <v>54</v>
      </c>
      <c r="J180" s="32">
        <v>6</v>
      </c>
      <c r="K180" s="31" t="s">
        <v>300</v>
      </c>
      <c r="L180" s="31" t="s">
        <v>300</v>
      </c>
      <c r="M180" s="31" t="s">
        <v>77</v>
      </c>
      <c r="N180" s="15">
        <f t="shared" si="86"/>
        <v>59</v>
      </c>
      <c r="O180" s="14">
        <v>330</v>
      </c>
      <c r="P180" s="15">
        <f t="shared" si="87"/>
        <v>19470</v>
      </c>
      <c r="Q180" s="16">
        <f t="shared" si="88"/>
        <v>1.9470000000000001</v>
      </c>
      <c r="R180" s="16">
        <f t="shared" si="69"/>
        <v>1.7523000000000002</v>
      </c>
      <c r="S180" s="17">
        <f t="shared" si="70"/>
        <v>0.19469999999999987</v>
      </c>
      <c r="T180" s="11"/>
      <c r="U180" s="33"/>
      <c r="V180" s="33"/>
      <c r="W180" s="33"/>
    </row>
    <row r="181" spans="1:23" s="4" customFormat="1" ht="24.95" customHeight="1" x14ac:dyDescent="0.5">
      <c r="A181" s="73"/>
      <c r="B181" s="25"/>
      <c r="C181" s="26"/>
      <c r="D181" s="27"/>
      <c r="E181" s="12"/>
      <c r="F181" s="29"/>
      <c r="G181" s="30"/>
      <c r="H181" s="31"/>
      <c r="I181" s="31"/>
      <c r="J181" s="32"/>
      <c r="K181" s="31"/>
      <c r="L181" s="31"/>
      <c r="M181" s="31"/>
      <c r="N181" s="15"/>
      <c r="O181" s="14"/>
      <c r="P181" s="15">
        <f>SUM(P179:P180)</f>
        <v>395010</v>
      </c>
      <c r="Q181" s="16">
        <f t="shared" si="88"/>
        <v>39.501000000000005</v>
      </c>
      <c r="R181" s="16">
        <f t="shared" si="69"/>
        <v>35.550900000000006</v>
      </c>
      <c r="S181" s="17">
        <f t="shared" si="70"/>
        <v>3.9500999999999991</v>
      </c>
      <c r="T181" s="11"/>
      <c r="U181" s="33"/>
      <c r="V181" s="33"/>
      <c r="W181" s="33"/>
    </row>
    <row r="182" spans="1:23" s="4" customFormat="1" ht="24" x14ac:dyDescent="0.5">
      <c r="A182" s="34" t="s">
        <v>89</v>
      </c>
      <c r="B182" s="25" t="s">
        <v>130</v>
      </c>
      <c r="C182" s="26" t="s">
        <v>177</v>
      </c>
      <c r="D182" s="27" t="s">
        <v>206</v>
      </c>
      <c r="E182" s="28" t="s">
        <v>345</v>
      </c>
      <c r="F182" s="29" t="s">
        <v>246</v>
      </c>
      <c r="G182" s="30" t="s">
        <v>267</v>
      </c>
      <c r="H182" s="31" t="s">
        <v>293</v>
      </c>
      <c r="I182" s="31" t="s">
        <v>45</v>
      </c>
      <c r="J182" s="32">
        <v>6</v>
      </c>
      <c r="K182" s="31" t="s">
        <v>20</v>
      </c>
      <c r="L182" s="31" t="s">
        <v>21</v>
      </c>
      <c r="M182" s="31" t="s">
        <v>63</v>
      </c>
      <c r="N182" s="15">
        <f t="shared" si="86"/>
        <v>645</v>
      </c>
      <c r="O182" s="14">
        <v>330</v>
      </c>
      <c r="P182" s="15">
        <f t="shared" si="87"/>
        <v>212850</v>
      </c>
      <c r="Q182" s="16">
        <f t="shared" si="88"/>
        <v>21.285</v>
      </c>
      <c r="R182" s="16">
        <f t="shared" si="69"/>
        <v>19.156500000000001</v>
      </c>
      <c r="S182" s="17">
        <f t="shared" si="70"/>
        <v>2.1284999999999989</v>
      </c>
      <c r="T182" s="11"/>
      <c r="U182" s="33"/>
      <c r="V182" s="33"/>
      <c r="W182" s="33"/>
    </row>
    <row r="183" spans="1:23" s="4" customFormat="1" ht="23.25" x14ac:dyDescent="0.5">
      <c r="A183" s="71" t="s">
        <v>90</v>
      </c>
      <c r="B183" s="25" t="s">
        <v>130</v>
      </c>
      <c r="C183" s="26" t="s">
        <v>430</v>
      </c>
      <c r="D183" s="27" t="s">
        <v>204</v>
      </c>
      <c r="E183" s="12">
        <v>3470300097094</v>
      </c>
      <c r="F183" s="13" t="s">
        <v>241</v>
      </c>
      <c r="G183" s="14" t="s">
        <v>400</v>
      </c>
      <c r="H183" s="14">
        <v>502</v>
      </c>
      <c r="I183" s="14">
        <v>1</v>
      </c>
      <c r="J183" s="14">
        <v>1</v>
      </c>
      <c r="K183" s="14">
        <v>28</v>
      </c>
      <c r="L183" s="14">
        <v>1</v>
      </c>
      <c r="M183" s="14">
        <v>89</v>
      </c>
      <c r="N183" s="15">
        <f>K183*400+L183*100+M183</f>
        <v>11389</v>
      </c>
      <c r="O183" s="14">
        <v>330</v>
      </c>
      <c r="P183" s="15">
        <f>N183*O183</f>
        <v>3758370</v>
      </c>
      <c r="Q183" s="16">
        <f t="shared" si="88"/>
        <v>375.83700000000005</v>
      </c>
      <c r="R183" s="16">
        <f t="shared" si="69"/>
        <v>338.25330000000002</v>
      </c>
      <c r="S183" s="17">
        <f t="shared" si="70"/>
        <v>37.583700000000022</v>
      </c>
      <c r="T183" s="11"/>
      <c r="U183" s="33"/>
      <c r="V183" s="33"/>
      <c r="W183" s="33"/>
    </row>
    <row r="184" spans="1:23" s="4" customFormat="1" ht="23.25" x14ac:dyDescent="0.5">
      <c r="A184" s="72"/>
      <c r="B184" s="25"/>
      <c r="C184" s="26"/>
      <c r="D184" s="27"/>
      <c r="E184" s="12"/>
      <c r="F184" s="13" t="s">
        <v>241</v>
      </c>
      <c r="G184" s="14" t="s">
        <v>400</v>
      </c>
      <c r="H184" s="14">
        <v>932</v>
      </c>
      <c r="I184" s="14">
        <v>8</v>
      </c>
      <c r="J184" s="14">
        <v>1</v>
      </c>
      <c r="K184" s="14">
        <v>5</v>
      </c>
      <c r="L184" s="14">
        <v>0</v>
      </c>
      <c r="M184" s="14">
        <v>45</v>
      </c>
      <c r="N184" s="15">
        <f>K184*400+L184*100+M184</f>
        <v>2045</v>
      </c>
      <c r="O184" s="14">
        <v>330</v>
      </c>
      <c r="P184" s="15">
        <f>N184*O184</f>
        <v>674850</v>
      </c>
      <c r="Q184" s="16">
        <f t="shared" si="88"/>
        <v>67.484999999999999</v>
      </c>
      <c r="R184" s="16">
        <f t="shared" si="69"/>
        <v>60.736499999999999</v>
      </c>
      <c r="S184" s="17">
        <f t="shared" si="70"/>
        <v>6.7484999999999999</v>
      </c>
      <c r="T184" s="11"/>
      <c r="U184" s="33"/>
      <c r="V184" s="33"/>
      <c r="W184" s="33"/>
    </row>
    <row r="185" spans="1:23" s="4" customFormat="1" ht="23.25" x14ac:dyDescent="0.5">
      <c r="A185" s="73"/>
      <c r="B185" s="25"/>
      <c r="C185" s="26"/>
      <c r="D185" s="27"/>
      <c r="E185" s="12"/>
      <c r="F185" s="13"/>
      <c r="G185" s="14"/>
      <c r="H185" s="14"/>
      <c r="I185" s="14"/>
      <c r="J185" s="14"/>
      <c r="K185" s="14"/>
      <c r="L185" s="14"/>
      <c r="M185" s="14"/>
      <c r="N185" s="15"/>
      <c r="O185" s="14"/>
      <c r="P185" s="15">
        <f>SUM(P183:P184)</f>
        <v>4433220</v>
      </c>
      <c r="Q185" s="16">
        <f t="shared" si="88"/>
        <v>443.322</v>
      </c>
      <c r="R185" s="16">
        <f t="shared" si="69"/>
        <v>398.9898</v>
      </c>
      <c r="S185" s="17">
        <f t="shared" si="70"/>
        <v>44.3322</v>
      </c>
      <c r="T185" s="11"/>
      <c r="U185" s="33"/>
      <c r="V185" s="33"/>
      <c r="W185" s="33"/>
    </row>
    <row r="186" spans="1:23" s="4" customFormat="1" ht="24" x14ac:dyDescent="0.5">
      <c r="A186" s="71" t="s">
        <v>91</v>
      </c>
      <c r="B186" s="25" t="s">
        <v>130</v>
      </c>
      <c r="C186" s="26" t="s">
        <v>178</v>
      </c>
      <c r="D186" s="27" t="s">
        <v>206</v>
      </c>
      <c r="E186" s="28" t="s">
        <v>346</v>
      </c>
      <c r="F186" s="29" t="s">
        <v>252</v>
      </c>
      <c r="G186" s="30" t="s">
        <v>267</v>
      </c>
      <c r="H186" s="31" t="s">
        <v>269</v>
      </c>
      <c r="I186" s="31" t="s">
        <v>82</v>
      </c>
      <c r="J186" s="32">
        <v>6</v>
      </c>
      <c r="K186" s="31" t="s">
        <v>300</v>
      </c>
      <c r="L186" s="31" t="s">
        <v>300</v>
      </c>
      <c r="M186" s="31" t="s">
        <v>90</v>
      </c>
      <c r="N186" s="15">
        <f t="shared" si="86"/>
        <v>72</v>
      </c>
      <c r="O186" s="14">
        <v>330</v>
      </c>
      <c r="P186" s="15">
        <f t="shared" si="87"/>
        <v>23760</v>
      </c>
      <c r="Q186" s="16">
        <f t="shared" si="88"/>
        <v>2.3760000000000003</v>
      </c>
      <c r="R186" s="16">
        <f t="shared" si="69"/>
        <v>2.1384000000000003</v>
      </c>
      <c r="S186" s="17">
        <f t="shared" si="70"/>
        <v>0.23760000000000003</v>
      </c>
      <c r="T186" s="11"/>
      <c r="U186" s="33"/>
      <c r="V186" s="33"/>
      <c r="W186" s="33"/>
    </row>
    <row r="187" spans="1:23" s="4" customFormat="1" ht="23.25" x14ac:dyDescent="0.5">
      <c r="A187" s="72"/>
      <c r="B187" s="25"/>
      <c r="C187" s="26"/>
      <c r="D187" s="27"/>
      <c r="E187" s="12"/>
      <c r="F187" s="29"/>
      <c r="G187" s="30" t="s">
        <v>267</v>
      </c>
      <c r="H187" s="31" t="s">
        <v>269</v>
      </c>
      <c r="I187" s="31" t="s">
        <v>80</v>
      </c>
      <c r="J187" s="32">
        <v>6</v>
      </c>
      <c r="K187" s="31" t="s">
        <v>300</v>
      </c>
      <c r="L187" s="31" t="s">
        <v>300</v>
      </c>
      <c r="M187" s="31" t="s">
        <v>71</v>
      </c>
      <c r="N187" s="15">
        <f t="shared" si="86"/>
        <v>53</v>
      </c>
      <c r="O187" s="14">
        <v>330</v>
      </c>
      <c r="P187" s="15">
        <f t="shared" si="87"/>
        <v>17490</v>
      </c>
      <c r="Q187" s="16">
        <f t="shared" si="88"/>
        <v>1.7490000000000001</v>
      </c>
      <c r="R187" s="16">
        <f t="shared" si="69"/>
        <v>1.5741000000000001</v>
      </c>
      <c r="S187" s="17">
        <f t="shared" si="70"/>
        <v>0.17490000000000006</v>
      </c>
      <c r="T187" s="11"/>
      <c r="U187" s="33"/>
      <c r="V187" s="33"/>
      <c r="W187" s="33"/>
    </row>
    <row r="188" spans="1:23" s="4" customFormat="1" ht="23.25" x14ac:dyDescent="0.5">
      <c r="A188" s="72"/>
      <c r="B188" s="25"/>
      <c r="C188" s="26"/>
      <c r="D188" s="27"/>
      <c r="E188" s="12"/>
      <c r="F188" s="29"/>
      <c r="G188" s="30" t="s">
        <v>267</v>
      </c>
      <c r="H188" s="31" t="s">
        <v>269</v>
      </c>
      <c r="I188" s="31" t="s">
        <v>382</v>
      </c>
      <c r="J188" s="32">
        <v>6</v>
      </c>
      <c r="K188" s="31" t="s">
        <v>33</v>
      </c>
      <c r="L188" s="31" t="s">
        <v>20</v>
      </c>
      <c r="M188" s="31" t="s">
        <v>22</v>
      </c>
      <c r="N188" s="15">
        <f t="shared" ref="N188" si="104">K188*400+L188*100+M188</f>
        <v>5703</v>
      </c>
      <c r="O188" s="14">
        <v>330</v>
      </c>
      <c r="P188" s="15">
        <f t="shared" ref="P188" si="105">N188*O188</f>
        <v>1881990</v>
      </c>
      <c r="Q188" s="16">
        <f t="shared" ref="Q188:Q189" si="106">P188*0.01%</f>
        <v>188.19900000000001</v>
      </c>
      <c r="R188" s="16">
        <f t="shared" ref="R188:R189" si="107">Q188*90%</f>
        <v>169.37910000000002</v>
      </c>
      <c r="S188" s="17">
        <f t="shared" ref="S188:S189" si="108">Q188-R188</f>
        <v>18.81989999999999</v>
      </c>
      <c r="T188" s="11"/>
      <c r="U188" s="33"/>
      <c r="V188" s="33"/>
      <c r="W188" s="33"/>
    </row>
    <row r="189" spans="1:23" s="4" customFormat="1" ht="23.25" x14ac:dyDescent="0.5">
      <c r="A189" s="73"/>
      <c r="B189" s="25"/>
      <c r="C189" s="26"/>
      <c r="D189" s="27"/>
      <c r="E189" s="12"/>
      <c r="F189" s="29"/>
      <c r="G189" s="30"/>
      <c r="H189" s="31"/>
      <c r="I189" s="31"/>
      <c r="J189" s="32"/>
      <c r="K189" s="31"/>
      <c r="L189" s="31"/>
      <c r="M189" s="31"/>
      <c r="N189" s="15"/>
      <c r="O189" s="14"/>
      <c r="P189" s="15">
        <f>SUM(P186:P188)</f>
        <v>1923240</v>
      </c>
      <c r="Q189" s="16">
        <f t="shared" si="106"/>
        <v>192.32400000000001</v>
      </c>
      <c r="R189" s="16">
        <f t="shared" si="107"/>
        <v>173.09160000000003</v>
      </c>
      <c r="S189" s="17">
        <f t="shared" si="108"/>
        <v>19.232399999999984</v>
      </c>
      <c r="T189" s="11"/>
      <c r="U189" s="33"/>
      <c r="V189" s="33"/>
      <c r="W189" s="33"/>
    </row>
    <row r="190" spans="1:23" s="4" customFormat="1" ht="24" x14ac:dyDescent="0.5">
      <c r="A190" s="71" t="s">
        <v>92</v>
      </c>
      <c r="B190" s="25" t="s">
        <v>131</v>
      </c>
      <c r="C190" s="26" t="s">
        <v>179</v>
      </c>
      <c r="D190" s="27" t="s">
        <v>203</v>
      </c>
      <c r="E190" s="28" t="s">
        <v>347</v>
      </c>
      <c r="F190" s="29" t="s">
        <v>35</v>
      </c>
      <c r="G190" s="30" t="s">
        <v>267</v>
      </c>
      <c r="H190" s="31" t="s">
        <v>269</v>
      </c>
      <c r="I190" s="31" t="s">
        <v>64</v>
      </c>
      <c r="J190" s="32">
        <v>6</v>
      </c>
      <c r="K190" s="31" t="s">
        <v>300</v>
      </c>
      <c r="L190" s="31" t="s">
        <v>20</v>
      </c>
      <c r="M190" s="31" t="s">
        <v>108</v>
      </c>
      <c r="N190" s="15">
        <f t="shared" si="86"/>
        <v>191</v>
      </c>
      <c r="O190" s="14">
        <v>330</v>
      </c>
      <c r="P190" s="15">
        <f t="shared" si="87"/>
        <v>63030</v>
      </c>
      <c r="Q190" s="16">
        <f t="shared" si="88"/>
        <v>6.3029999999999999</v>
      </c>
      <c r="R190" s="16">
        <f t="shared" si="69"/>
        <v>5.6726999999999999</v>
      </c>
      <c r="S190" s="17">
        <f t="shared" si="70"/>
        <v>0.63030000000000008</v>
      </c>
      <c r="T190" s="11"/>
      <c r="U190" s="33"/>
      <c r="V190" s="33"/>
      <c r="W190" s="33"/>
    </row>
    <row r="191" spans="1:23" s="4" customFormat="1" ht="24" x14ac:dyDescent="0.5">
      <c r="A191" s="72"/>
      <c r="B191" s="25"/>
      <c r="C191" s="26"/>
      <c r="D191" s="27"/>
      <c r="E191" s="28"/>
      <c r="F191" s="29"/>
      <c r="G191" s="30" t="s">
        <v>267</v>
      </c>
      <c r="H191" s="31" t="s">
        <v>377</v>
      </c>
      <c r="I191" s="31" t="s">
        <v>23</v>
      </c>
      <c r="J191" s="32">
        <v>6</v>
      </c>
      <c r="K191" s="31" t="s">
        <v>23</v>
      </c>
      <c r="L191" s="31" t="s">
        <v>20</v>
      </c>
      <c r="M191" s="31" t="s">
        <v>110</v>
      </c>
      <c r="N191" s="15">
        <f t="shared" ref="N191" si="109">K191*400+L191*100+M191</f>
        <v>1793</v>
      </c>
      <c r="O191" s="14">
        <v>330</v>
      </c>
      <c r="P191" s="15">
        <f t="shared" ref="P191" si="110">N191*O191</f>
        <v>591690</v>
      </c>
      <c r="Q191" s="16">
        <f t="shared" ref="Q191" si="111">P191*0.01%</f>
        <v>59.169000000000004</v>
      </c>
      <c r="R191" s="16">
        <f t="shared" ref="R191" si="112">Q191*90%</f>
        <v>53.252100000000006</v>
      </c>
      <c r="S191" s="17">
        <f t="shared" ref="S191" si="113">Q191-R191</f>
        <v>5.9168999999999983</v>
      </c>
      <c r="T191" s="11"/>
      <c r="U191" s="33"/>
      <c r="V191" s="33"/>
      <c r="W191" s="33"/>
    </row>
    <row r="192" spans="1:23" s="4" customFormat="1" ht="23.25" x14ac:dyDescent="0.5">
      <c r="A192" s="72"/>
      <c r="B192" s="25"/>
      <c r="C192" s="26"/>
      <c r="D192" s="27"/>
      <c r="E192" s="12"/>
      <c r="F192" s="29"/>
      <c r="G192" s="30" t="s">
        <v>267</v>
      </c>
      <c r="H192" s="31" t="s">
        <v>287</v>
      </c>
      <c r="I192" s="31" t="s">
        <v>26</v>
      </c>
      <c r="J192" s="32">
        <v>6</v>
      </c>
      <c r="K192" s="31" t="s">
        <v>26</v>
      </c>
      <c r="L192" s="31" t="s">
        <v>21</v>
      </c>
      <c r="M192" s="31" t="s">
        <v>69</v>
      </c>
      <c r="N192" s="15">
        <f t="shared" si="86"/>
        <v>3051</v>
      </c>
      <c r="O192" s="14">
        <v>330</v>
      </c>
      <c r="P192" s="15">
        <f t="shared" si="87"/>
        <v>1006830</v>
      </c>
      <c r="Q192" s="16">
        <f t="shared" si="88"/>
        <v>100.68300000000001</v>
      </c>
      <c r="R192" s="16">
        <f t="shared" si="69"/>
        <v>90.614700000000013</v>
      </c>
      <c r="S192" s="17">
        <f t="shared" si="70"/>
        <v>10.068299999999994</v>
      </c>
      <c r="T192" s="11"/>
      <c r="U192" s="33"/>
      <c r="V192" s="33"/>
      <c r="W192" s="33"/>
    </row>
    <row r="193" spans="1:23" s="4" customFormat="1" ht="23.25" x14ac:dyDescent="0.5">
      <c r="A193" s="73"/>
      <c r="B193" s="25"/>
      <c r="C193" s="26"/>
      <c r="D193" s="27"/>
      <c r="E193" s="12"/>
      <c r="F193" s="29"/>
      <c r="G193" s="30"/>
      <c r="H193" s="31"/>
      <c r="I193" s="31"/>
      <c r="J193" s="32"/>
      <c r="K193" s="31"/>
      <c r="L193" s="31"/>
      <c r="M193" s="31"/>
      <c r="N193" s="15"/>
      <c r="O193" s="14"/>
      <c r="P193" s="15">
        <f>SUM(P190:P192)</f>
        <v>1661550</v>
      </c>
      <c r="Q193" s="16">
        <f t="shared" si="88"/>
        <v>166.155</v>
      </c>
      <c r="R193" s="16">
        <f t="shared" si="69"/>
        <v>149.5395</v>
      </c>
      <c r="S193" s="17">
        <f t="shared" si="70"/>
        <v>16.615499999999997</v>
      </c>
      <c r="T193" s="11"/>
      <c r="U193" s="33"/>
      <c r="V193" s="33"/>
      <c r="W193" s="33"/>
    </row>
    <row r="194" spans="1:23" s="4" customFormat="1" ht="24.75" thickBot="1" x14ac:dyDescent="0.55000000000000004">
      <c r="A194" s="71" t="s">
        <v>380</v>
      </c>
      <c r="B194" s="25" t="s">
        <v>129</v>
      </c>
      <c r="C194" s="26" t="s">
        <v>451</v>
      </c>
      <c r="D194" s="27" t="s">
        <v>206</v>
      </c>
      <c r="E194" s="21" t="s">
        <v>450</v>
      </c>
      <c r="F194" s="29" t="s">
        <v>25</v>
      </c>
      <c r="G194" s="30" t="s">
        <v>267</v>
      </c>
      <c r="H194" s="31" t="s">
        <v>292</v>
      </c>
      <c r="I194" s="31" t="s">
        <v>44</v>
      </c>
      <c r="J194" s="32">
        <v>6</v>
      </c>
      <c r="K194" s="31" t="s">
        <v>53</v>
      </c>
      <c r="L194" s="31" t="s">
        <v>300</v>
      </c>
      <c r="M194" s="31" t="s">
        <v>102</v>
      </c>
      <c r="N194" s="15">
        <f t="shared" ref="N194" si="114">K194*400+L194*100+M194</f>
        <v>13685</v>
      </c>
      <c r="O194" s="14">
        <v>330</v>
      </c>
      <c r="P194" s="15">
        <f t="shared" ref="P194" si="115">N194*O194</f>
        <v>4516050</v>
      </c>
      <c r="Q194" s="16">
        <f t="shared" ref="Q194" si="116">P194*0.01%</f>
        <v>451.60500000000002</v>
      </c>
      <c r="R194" s="16">
        <f t="shared" ref="R194" si="117">Q194*90%</f>
        <v>406.44450000000001</v>
      </c>
      <c r="S194" s="17">
        <f t="shared" ref="S194" si="118">Q194-R194</f>
        <v>45.160500000000013</v>
      </c>
      <c r="T194" s="11" t="s">
        <v>452</v>
      </c>
      <c r="U194" s="33"/>
      <c r="V194" s="33"/>
      <c r="W194" s="33"/>
    </row>
    <row r="195" spans="1:23" s="4" customFormat="1" ht="24" x14ac:dyDescent="0.5">
      <c r="A195" s="72"/>
      <c r="B195" s="25"/>
      <c r="C195" s="26"/>
      <c r="D195" s="27"/>
      <c r="E195" s="22"/>
      <c r="F195" s="29"/>
      <c r="G195" s="30" t="s">
        <v>267</v>
      </c>
      <c r="H195" s="31" t="s">
        <v>292</v>
      </c>
      <c r="I195" s="31" t="s">
        <v>44</v>
      </c>
      <c r="J195" s="32">
        <v>6</v>
      </c>
      <c r="K195" s="31" t="s">
        <v>23</v>
      </c>
      <c r="L195" s="31" t="s">
        <v>22</v>
      </c>
      <c r="M195" s="31" t="s">
        <v>86</v>
      </c>
      <c r="N195" s="15">
        <f t="shared" ref="N195" si="119">K195*400+L195*100+M195</f>
        <v>1968</v>
      </c>
      <c r="O195" s="14">
        <v>330</v>
      </c>
      <c r="P195" s="15">
        <f t="shared" ref="P195" si="120">N195*O195</f>
        <v>649440</v>
      </c>
      <c r="Q195" s="16">
        <f t="shared" ref="Q195:Q196" si="121">P195*0.01%</f>
        <v>64.944000000000003</v>
      </c>
      <c r="R195" s="16">
        <f t="shared" ref="R195:R196" si="122">Q195*90%</f>
        <v>58.449600000000004</v>
      </c>
      <c r="S195" s="17">
        <f t="shared" ref="S195:S196" si="123">Q195-R195</f>
        <v>6.4943999999999988</v>
      </c>
      <c r="T195" s="11"/>
      <c r="U195" s="33"/>
      <c r="V195" s="33"/>
      <c r="W195" s="33"/>
    </row>
    <row r="196" spans="1:23" s="4" customFormat="1" ht="24" x14ac:dyDescent="0.5">
      <c r="A196" s="73"/>
      <c r="B196" s="25"/>
      <c r="C196" s="26"/>
      <c r="D196" s="27"/>
      <c r="E196" s="22"/>
      <c r="F196" s="29"/>
      <c r="G196" s="30"/>
      <c r="H196" s="31"/>
      <c r="I196" s="31"/>
      <c r="J196" s="32"/>
      <c r="K196" s="31"/>
      <c r="L196" s="31"/>
      <c r="M196" s="31"/>
      <c r="N196" s="15"/>
      <c r="O196" s="14"/>
      <c r="P196" s="15">
        <f>SUM(P194:P195)</f>
        <v>5165490</v>
      </c>
      <c r="Q196" s="16">
        <f t="shared" si="121"/>
        <v>516.54899999999998</v>
      </c>
      <c r="R196" s="16">
        <f t="shared" si="122"/>
        <v>464.89409999999998</v>
      </c>
      <c r="S196" s="17">
        <f t="shared" si="123"/>
        <v>51.654899999999998</v>
      </c>
      <c r="T196" s="11"/>
      <c r="U196" s="33"/>
      <c r="V196" s="33"/>
      <c r="W196" s="33"/>
    </row>
    <row r="197" spans="1:23" s="4" customFormat="1" ht="24" x14ac:dyDescent="0.5">
      <c r="A197" s="71" t="s">
        <v>93</v>
      </c>
      <c r="B197" s="25" t="s">
        <v>130</v>
      </c>
      <c r="C197" s="26" t="s">
        <v>180</v>
      </c>
      <c r="D197" s="27" t="s">
        <v>206</v>
      </c>
      <c r="E197" s="28" t="s">
        <v>348</v>
      </c>
      <c r="F197" s="29" t="s">
        <v>253</v>
      </c>
      <c r="G197" s="30" t="s">
        <v>267</v>
      </c>
      <c r="H197" s="31" t="s">
        <v>269</v>
      </c>
      <c r="I197" s="31" t="s">
        <v>59</v>
      </c>
      <c r="J197" s="32">
        <v>6</v>
      </c>
      <c r="K197" s="31" t="s">
        <v>20</v>
      </c>
      <c r="L197" s="31" t="s">
        <v>300</v>
      </c>
      <c r="M197" s="31" t="s">
        <v>112</v>
      </c>
      <c r="N197" s="15">
        <f t="shared" si="86"/>
        <v>495</v>
      </c>
      <c r="O197" s="14">
        <v>330</v>
      </c>
      <c r="P197" s="15">
        <f t="shared" si="87"/>
        <v>163350</v>
      </c>
      <c r="Q197" s="16">
        <f t="shared" si="88"/>
        <v>16.335000000000001</v>
      </c>
      <c r="R197" s="16">
        <f t="shared" si="69"/>
        <v>14.701500000000001</v>
      </c>
      <c r="S197" s="17">
        <f t="shared" si="70"/>
        <v>1.6334999999999997</v>
      </c>
      <c r="T197" s="11"/>
      <c r="U197" s="33"/>
      <c r="V197" s="33"/>
      <c r="W197" s="33"/>
    </row>
    <row r="198" spans="1:23" s="4" customFormat="1" ht="23.25" x14ac:dyDescent="0.5">
      <c r="A198" s="72"/>
      <c r="B198" s="25"/>
      <c r="C198" s="26"/>
      <c r="D198" s="27"/>
      <c r="E198" s="12"/>
      <c r="F198" s="29"/>
      <c r="G198" s="30" t="s">
        <v>267</v>
      </c>
      <c r="H198" s="31" t="s">
        <v>269</v>
      </c>
      <c r="I198" s="31" t="s">
        <v>94</v>
      </c>
      <c r="J198" s="32">
        <v>6</v>
      </c>
      <c r="K198" s="31" t="s">
        <v>300</v>
      </c>
      <c r="L198" s="31" t="s">
        <v>300</v>
      </c>
      <c r="M198" s="31" t="s">
        <v>44</v>
      </c>
      <c r="N198" s="15">
        <f t="shared" si="86"/>
        <v>25</v>
      </c>
      <c r="O198" s="14">
        <v>330</v>
      </c>
      <c r="P198" s="15">
        <f t="shared" si="87"/>
        <v>8250</v>
      </c>
      <c r="Q198" s="16">
        <f t="shared" si="88"/>
        <v>0.82500000000000007</v>
      </c>
      <c r="R198" s="16">
        <f t="shared" si="69"/>
        <v>0.74250000000000005</v>
      </c>
      <c r="S198" s="17">
        <f t="shared" si="70"/>
        <v>8.2500000000000018E-2</v>
      </c>
      <c r="T198" s="11"/>
      <c r="U198" s="33"/>
      <c r="V198" s="33"/>
      <c r="W198" s="33"/>
    </row>
    <row r="199" spans="1:23" s="4" customFormat="1" ht="23.25" x14ac:dyDescent="0.5">
      <c r="A199" s="73"/>
      <c r="B199" s="25"/>
      <c r="C199" s="26"/>
      <c r="D199" s="27"/>
      <c r="E199" s="12"/>
      <c r="F199" s="29"/>
      <c r="G199" s="30"/>
      <c r="H199" s="31"/>
      <c r="I199" s="31"/>
      <c r="J199" s="32"/>
      <c r="K199" s="31"/>
      <c r="L199" s="31"/>
      <c r="M199" s="31"/>
      <c r="N199" s="15"/>
      <c r="O199" s="14"/>
      <c r="P199" s="15">
        <f>SUM(P197:P198)</f>
        <v>171600</v>
      </c>
      <c r="Q199" s="16">
        <f t="shared" si="88"/>
        <v>17.16</v>
      </c>
      <c r="R199" s="16">
        <f t="shared" si="69"/>
        <v>15.444000000000001</v>
      </c>
      <c r="S199" s="17">
        <f t="shared" si="70"/>
        <v>1.7159999999999993</v>
      </c>
      <c r="T199" s="11"/>
      <c r="U199" s="33"/>
      <c r="V199" s="33"/>
      <c r="W199" s="33"/>
    </row>
    <row r="200" spans="1:23" s="4" customFormat="1" ht="24" x14ac:dyDescent="0.5">
      <c r="A200" s="71" t="s">
        <v>94</v>
      </c>
      <c r="B200" s="25" t="s">
        <v>131</v>
      </c>
      <c r="C200" s="26" t="s">
        <v>181</v>
      </c>
      <c r="D200" s="27" t="s">
        <v>211</v>
      </c>
      <c r="E200" s="28" t="s">
        <v>349</v>
      </c>
      <c r="F200" s="29" t="s">
        <v>254</v>
      </c>
      <c r="G200" s="30" t="s">
        <v>267</v>
      </c>
      <c r="H200" s="31" t="s">
        <v>280</v>
      </c>
      <c r="I200" s="31" t="s">
        <v>33</v>
      </c>
      <c r="J200" s="32">
        <v>6</v>
      </c>
      <c r="K200" s="31" t="s">
        <v>21</v>
      </c>
      <c r="L200" s="31" t="s">
        <v>300</v>
      </c>
      <c r="M200" s="31" t="s">
        <v>36</v>
      </c>
      <c r="N200" s="15">
        <f t="shared" si="86"/>
        <v>817</v>
      </c>
      <c r="O200" s="14">
        <v>330</v>
      </c>
      <c r="P200" s="15">
        <f t="shared" si="87"/>
        <v>269610</v>
      </c>
      <c r="Q200" s="16">
        <f t="shared" si="88"/>
        <v>26.961000000000002</v>
      </c>
      <c r="R200" s="16">
        <f t="shared" si="69"/>
        <v>24.264900000000001</v>
      </c>
      <c r="S200" s="17">
        <f t="shared" si="70"/>
        <v>2.6961000000000013</v>
      </c>
      <c r="T200" s="11"/>
      <c r="U200" s="33"/>
      <c r="V200" s="33"/>
      <c r="W200" s="33"/>
    </row>
    <row r="201" spans="1:23" s="4" customFormat="1" ht="23.25" x14ac:dyDescent="0.5">
      <c r="A201" s="72"/>
      <c r="B201" s="25"/>
      <c r="C201" s="26"/>
      <c r="D201" s="27"/>
      <c r="E201" s="12"/>
      <c r="F201" s="29"/>
      <c r="G201" s="30" t="s">
        <v>267</v>
      </c>
      <c r="H201" s="31" t="s">
        <v>270</v>
      </c>
      <c r="I201" s="31" t="s">
        <v>26</v>
      </c>
      <c r="J201" s="32">
        <v>6</v>
      </c>
      <c r="K201" s="31" t="s">
        <v>22</v>
      </c>
      <c r="L201" s="31" t="s">
        <v>300</v>
      </c>
      <c r="M201" s="31" t="s">
        <v>107</v>
      </c>
      <c r="N201" s="15">
        <f t="shared" si="86"/>
        <v>1290</v>
      </c>
      <c r="O201" s="14">
        <v>330</v>
      </c>
      <c r="P201" s="15">
        <f t="shared" si="87"/>
        <v>425700</v>
      </c>
      <c r="Q201" s="16">
        <f t="shared" si="88"/>
        <v>42.57</v>
      </c>
      <c r="R201" s="16">
        <f t="shared" si="69"/>
        <v>38.313000000000002</v>
      </c>
      <c r="S201" s="17">
        <f t="shared" si="70"/>
        <v>4.2569999999999979</v>
      </c>
      <c r="T201" s="11"/>
      <c r="U201" s="33"/>
      <c r="V201" s="33"/>
      <c r="W201" s="33"/>
    </row>
    <row r="202" spans="1:23" s="4" customFormat="1" ht="23.25" x14ac:dyDescent="0.5">
      <c r="A202" s="73"/>
      <c r="B202" s="25"/>
      <c r="C202" s="26"/>
      <c r="D202" s="27"/>
      <c r="E202" s="12"/>
      <c r="F202" s="29"/>
      <c r="G202" s="30"/>
      <c r="H202" s="31"/>
      <c r="I202" s="31"/>
      <c r="J202" s="32"/>
      <c r="K202" s="31"/>
      <c r="L202" s="31"/>
      <c r="M202" s="31"/>
      <c r="N202" s="15"/>
      <c r="O202" s="14"/>
      <c r="P202" s="15">
        <f>SUM(P200:P201)</f>
        <v>695310</v>
      </c>
      <c r="Q202" s="16">
        <f t="shared" si="88"/>
        <v>69.531000000000006</v>
      </c>
      <c r="R202" s="16">
        <f t="shared" si="69"/>
        <v>62.577900000000007</v>
      </c>
      <c r="S202" s="17">
        <f t="shared" si="70"/>
        <v>6.9530999999999992</v>
      </c>
      <c r="T202" s="11"/>
      <c r="U202" s="33"/>
      <c r="V202" s="33"/>
      <c r="W202" s="33"/>
    </row>
    <row r="203" spans="1:23" s="4" customFormat="1" ht="24" x14ac:dyDescent="0.5">
      <c r="A203" s="71" t="s">
        <v>95</v>
      </c>
      <c r="B203" s="25" t="s">
        <v>130</v>
      </c>
      <c r="C203" s="26" t="s">
        <v>182</v>
      </c>
      <c r="D203" s="27" t="s">
        <v>206</v>
      </c>
      <c r="E203" s="28" t="s">
        <v>350</v>
      </c>
      <c r="F203" s="29" t="s">
        <v>255</v>
      </c>
      <c r="G203" s="30" t="s">
        <v>267</v>
      </c>
      <c r="H203" s="31" t="s">
        <v>279</v>
      </c>
      <c r="I203" s="31" t="s">
        <v>96</v>
      </c>
      <c r="J203" s="32">
        <v>6</v>
      </c>
      <c r="K203" s="31" t="s">
        <v>25</v>
      </c>
      <c r="L203" s="31" t="s">
        <v>22</v>
      </c>
      <c r="M203" s="31" t="s">
        <v>108</v>
      </c>
      <c r="N203" s="15">
        <f t="shared" si="86"/>
        <v>2791</v>
      </c>
      <c r="O203" s="14">
        <v>330</v>
      </c>
      <c r="P203" s="15">
        <f t="shared" si="87"/>
        <v>921030</v>
      </c>
      <c r="Q203" s="16">
        <f t="shared" si="88"/>
        <v>92.103000000000009</v>
      </c>
      <c r="R203" s="16">
        <f t="shared" si="69"/>
        <v>82.892700000000005</v>
      </c>
      <c r="S203" s="17">
        <f t="shared" si="70"/>
        <v>9.2103000000000037</v>
      </c>
      <c r="T203" s="11"/>
      <c r="U203" s="33"/>
      <c r="V203" s="33"/>
      <c r="W203" s="33"/>
    </row>
    <row r="204" spans="1:23" s="4" customFormat="1" ht="24" x14ac:dyDescent="0.5">
      <c r="A204" s="72"/>
      <c r="B204" s="25"/>
      <c r="C204" s="26"/>
      <c r="D204" s="27"/>
      <c r="E204" s="28"/>
      <c r="F204" s="29"/>
      <c r="G204" s="30" t="s">
        <v>267</v>
      </c>
      <c r="H204" s="31" t="s">
        <v>382</v>
      </c>
      <c r="I204" s="31" t="s">
        <v>35</v>
      </c>
      <c r="J204" s="32">
        <v>6</v>
      </c>
      <c r="K204" s="31" t="s">
        <v>26</v>
      </c>
      <c r="L204" s="31" t="s">
        <v>300</v>
      </c>
      <c r="M204" s="31" t="s">
        <v>36</v>
      </c>
      <c r="N204" s="15">
        <f t="shared" ref="N204" si="124">K204*400+L204*100+M204</f>
        <v>2817</v>
      </c>
      <c r="O204" s="14">
        <v>330</v>
      </c>
      <c r="P204" s="15">
        <f t="shared" ref="P204" si="125">N204*O204</f>
        <v>929610</v>
      </c>
      <c r="Q204" s="16">
        <f t="shared" ref="Q204" si="126">P204*0.01%</f>
        <v>92.960999999999999</v>
      </c>
      <c r="R204" s="16">
        <f t="shared" ref="R204" si="127">Q204*90%</f>
        <v>83.664900000000003</v>
      </c>
      <c r="S204" s="17">
        <f t="shared" ref="S204" si="128">Q204-R204</f>
        <v>9.2960999999999956</v>
      </c>
      <c r="T204" s="11"/>
      <c r="U204" s="33"/>
      <c r="V204" s="33"/>
      <c r="W204" s="33"/>
    </row>
    <row r="205" spans="1:23" s="4" customFormat="1" ht="23.25" x14ac:dyDescent="0.5">
      <c r="A205" s="72"/>
      <c r="B205" s="25"/>
      <c r="C205" s="26"/>
      <c r="D205" s="27"/>
      <c r="E205" s="12"/>
      <c r="F205" s="29" t="s">
        <v>255</v>
      </c>
      <c r="G205" s="30" t="s">
        <v>267</v>
      </c>
      <c r="H205" s="31" t="s">
        <v>272</v>
      </c>
      <c r="I205" s="31" t="s">
        <v>299</v>
      </c>
      <c r="J205" s="32">
        <v>6</v>
      </c>
      <c r="K205" s="31" t="s">
        <v>300</v>
      </c>
      <c r="L205" s="31" t="s">
        <v>21</v>
      </c>
      <c r="M205" s="31" t="s">
        <v>36</v>
      </c>
      <c r="N205" s="15">
        <f t="shared" si="86"/>
        <v>217</v>
      </c>
      <c r="O205" s="14">
        <v>330</v>
      </c>
      <c r="P205" s="15">
        <f t="shared" si="87"/>
        <v>71610</v>
      </c>
      <c r="Q205" s="16">
        <f t="shared" si="88"/>
        <v>7.1610000000000005</v>
      </c>
      <c r="R205" s="16">
        <f t="shared" si="69"/>
        <v>6.4449000000000005</v>
      </c>
      <c r="S205" s="17">
        <f t="shared" si="70"/>
        <v>0.71609999999999996</v>
      </c>
      <c r="T205" s="11"/>
      <c r="U205" s="33"/>
      <c r="V205" s="33"/>
      <c r="W205" s="33"/>
    </row>
    <row r="206" spans="1:23" s="4" customFormat="1" ht="23.25" x14ac:dyDescent="0.5">
      <c r="A206" s="73"/>
      <c r="B206" s="25"/>
      <c r="C206" s="26"/>
      <c r="D206" s="27"/>
      <c r="E206" s="12"/>
      <c r="F206" s="29"/>
      <c r="G206" s="30"/>
      <c r="H206" s="31"/>
      <c r="I206" s="31"/>
      <c r="J206" s="32"/>
      <c r="K206" s="31"/>
      <c r="L206" s="31"/>
      <c r="M206" s="31"/>
      <c r="N206" s="15"/>
      <c r="O206" s="14"/>
      <c r="P206" s="15">
        <f>SUM(P203:P205)</f>
        <v>1922250</v>
      </c>
      <c r="Q206" s="16">
        <f t="shared" si="88"/>
        <v>192.22500000000002</v>
      </c>
      <c r="R206" s="16">
        <f t="shared" si="69"/>
        <v>173.00250000000003</v>
      </c>
      <c r="S206" s="17">
        <f t="shared" si="70"/>
        <v>19.222499999999997</v>
      </c>
      <c r="T206" s="11"/>
      <c r="U206" s="33"/>
      <c r="V206" s="33"/>
      <c r="W206" s="33"/>
    </row>
    <row r="207" spans="1:23" s="4" customFormat="1" ht="23.25" x14ac:dyDescent="0.5">
      <c r="A207" s="37" t="s">
        <v>96</v>
      </c>
      <c r="B207" s="25" t="s">
        <v>129</v>
      </c>
      <c r="C207" s="26" t="s">
        <v>434</v>
      </c>
      <c r="D207" s="27" t="s">
        <v>204</v>
      </c>
      <c r="E207" s="19">
        <v>3470300092441</v>
      </c>
      <c r="F207" s="13" t="s">
        <v>20</v>
      </c>
      <c r="G207" s="14" t="s">
        <v>400</v>
      </c>
      <c r="H207" s="14">
        <v>513</v>
      </c>
      <c r="I207" s="14">
        <v>15</v>
      </c>
      <c r="J207" s="14">
        <v>1</v>
      </c>
      <c r="K207" s="14">
        <v>2</v>
      </c>
      <c r="L207" s="14">
        <v>2</v>
      </c>
      <c r="M207" s="14">
        <v>35</v>
      </c>
      <c r="N207" s="15">
        <f t="shared" ref="N207" si="129">K207*400+L207*100+M207</f>
        <v>1035</v>
      </c>
      <c r="O207" s="14">
        <v>330</v>
      </c>
      <c r="P207" s="15">
        <f t="shared" ref="P207" si="130">N207*O207</f>
        <v>341550</v>
      </c>
      <c r="Q207" s="16">
        <f t="shared" si="88"/>
        <v>34.155000000000001</v>
      </c>
      <c r="R207" s="16">
        <f t="shared" si="69"/>
        <v>30.739500000000003</v>
      </c>
      <c r="S207" s="17">
        <f t="shared" si="70"/>
        <v>3.415499999999998</v>
      </c>
      <c r="T207" s="11"/>
      <c r="U207" s="33"/>
      <c r="V207" s="33"/>
      <c r="W207" s="33"/>
    </row>
    <row r="208" spans="1:23" s="4" customFormat="1" ht="24" x14ac:dyDescent="0.5">
      <c r="A208" s="71" t="s">
        <v>97</v>
      </c>
      <c r="B208" s="25" t="s">
        <v>129</v>
      </c>
      <c r="C208" s="26" t="s">
        <v>183</v>
      </c>
      <c r="D208" s="27" t="s">
        <v>206</v>
      </c>
      <c r="E208" s="28" t="s">
        <v>351</v>
      </c>
      <c r="F208" s="29" t="s">
        <v>256</v>
      </c>
      <c r="G208" s="30" t="s">
        <v>267</v>
      </c>
      <c r="H208" s="31" t="s">
        <v>271</v>
      </c>
      <c r="I208" s="31" t="s">
        <v>26</v>
      </c>
      <c r="J208" s="32">
        <v>6</v>
      </c>
      <c r="K208" s="31" t="s">
        <v>300</v>
      </c>
      <c r="L208" s="31" t="s">
        <v>300</v>
      </c>
      <c r="M208" s="31" t="s">
        <v>112</v>
      </c>
      <c r="N208" s="15">
        <f t="shared" si="86"/>
        <v>95</v>
      </c>
      <c r="O208" s="14">
        <v>330</v>
      </c>
      <c r="P208" s="15">
        <f t="shared" si="87"/>
        <v>31350</v>
      </c>
      <c r="Q208" s="16">
        <f t="shared" si="88"/>
        <v>3.1350000000000002</v>
      </c>
      <c r="R208" s="16">
        <f t="shared" si="69"/>
        <v>2.8215000000000003</v>
      </c>
      <c r="S208" s="17">
        <f t="shared" si="70"/>
        <v>0.31349999999999989</v>
      </c>
      <c r="T208" s="11"/>
      <c r="U208" s="33"/>
      <c r="V208" s="33"/>
      <c r="W208" s="33"/>
    </row>
    <row r="209" spans="1:23" s="4" customFormat="1" ht="23.25" x14ac:dyDescent="0.5">
      <c r="A209" s="72"/>
      <c r="B209" s="25"/>
      <c r="C209" s="26"/>
      <c r="D209" s="27"/>
      <c r="E209" s="12"/>
      <c r="F209" s="29"/>
      <c r="G209" s="30" t="s">
        <v>267</v>
      </c>
      <c r="H209" s="31"/>
      <c r="I209" s="31"/>
      <c r="J209" s="32">
        <v>6</v>
      </c>
      <c r="K209" s="31" t="s">
        <v>23</v>
      </c>
      <c r="L209" s="31" t="s">
        <v>300</v>
      </c>
      <c r="M209" s="31" t="s">
        <v>79</v>
      </c>
      <c r="N209" s="15">
        <f t="shared" ref="N209" si="131">K209*400+L209*100+M209</f>
        <v>1661</v>
      </c>
      <c r="O209" s="14">
        <v>330</v>
      </c>
      <c r="P209" s="15">
        <f t="shared" ref="P209" si="132">N209*O209</f>
        <v>548130</v>
      </c>
      <c r="Q209" s="16">
        <f t="shared" ref="Q209" si="133">P209*0.01%</f>
        <v>54.813000000000002</v>
      </c>
      <c r="R209" s="16">
        <f t="shared" ref="R209" si="134">Q209*90%</f>
        <v>49.331700000000005</v>
      </c>
      <c r="S209" s="17">
        <f t="shared" ref="S209" si="135">Q209-R209</f>
        <v>5.4812999999999974</v>
      </c>
      <c r="T209" s="11"/>
      <c r="U209" s="33"/>
      <c r="V209" s="33"/>
      <c r="W209" s="33"/>
    </row>
    <row r="210" spans="1:23" s="4" customFormat="1" ht="23.25" x14ac:dyDescent="0.5">
      <c r="A210" s="72"/>
      <c r="B210" s="25"/>
      <c r="C210" s="26"/>
      <c r="D210" s="27"/>
      <c r="E210" s="12"/>
      <c r="F210" s="29"/>
      <c r="G210" s="30" t="s">
        <v>267</v>
      </c>
      <c r="H210" s="31" t="s">
        <v>290</v>
      </c>
      <c r="I210" s="31" t="s">
        <v>28</v>
      </c>
      <c r="J210" s="32">
        <v>6</v>
      </c>
      <c r="K210" s="31" t="s">
        <v>23</v>
      </c>
      <c r="L210" s="31" t="s">
        <v>22</v>
      </c>
      <c r="M210" s="31" t="s">
        <v>64</v>
      </c>
      <c r="N210" s="15">
        <f t="shared" si="86"/>
        <v>1946</v>
      </c>
      <c r="O210" s="14">
        <v>330</v>
      </c>
      <c r="P210" s="15">
        <f t="shared" si="87"/>
        <v>642180</v>
      </c>
      <c r="Q210" s="16">
        <f t="shared" si="88"/>
        <v>64.218000000000004</v>
      </c>
      <c r="R210" s="16">
        <f t="shared" si="69"/>
        <v>57.796200000000006</v>
      </c>
      <c r="S210" s="17">
        <f t="shared" si="70"/>
        <v>6.4217999999999975</v>
      </c>
      <c r="T210" s="11"/>
      <c r="U210" s="33"/>
      <c r="V210" s="33"/>
      <c r="W210" s="33"/>
    </row>
    <row r="211" spans="1:23" s="4" customFormat="1" ht="23.25" x14ac:dyDescent="0.5">
      <c r="A211" s="73"/>
      <c r="B211" s="25"/>
      <c r="C211" s="26"/>
      <c r="D211" s="27"/>
      <c r="E211" s="12"/>
      <c r="F211" s="29"/>
      <c r="G211" s="30"/>
      <c r="H211" s="31"/>
      <c r="I211" s="31"/>
      <c r="J211" s="32"/>
      <c r="K211" s="31"/>
      <c r="L211" s="31"/>
      <c r="M211" s="31"/>
      <c r="N211" s="15"/>
      <c r="O211" s="14"/>
      <c r="P211" s="15">
        <f>SUM(P208:P210)</f>
        <v>1221660</v>
      </c>
      <c r="Q211" s="16">
        <f t="shared" si="88"/>
        <v>122.16600000000001</v>
      </c>
      <c r="R211" s="16">
        <f t="shared" si="69"/>
        <v>109.94940000000001</v>
      </c>
      <c r="S211" s="17">
        <f t="shared" si="70"/>
        <v>12.2166</v>
      </c>
      <c r="T211" s="11"/>
      <c r="U211" s="33"/>
      <c r="V211" s="33"/>
      <c r="W211" s="33"/>
    </row>
    <row r="212" spans="1:23" s="4" customFormat="1" ht="24" x14ac:dyDescent="0.5">
      <c r="A212" s="71" t="s">
        <v>98</v>
      </c>
      <c r="B212" s="25" t="s">
        <v>130</v>
      </c>
      <c r="C212" s="26" t="s">
        <v>170</v>
      </c>
      <c r="D212" s="27" t="s">
        <v>203</v>
      </c>
      <c r="E212" s="28" t="s">
        <v>352</v>
      </c>
      <c r="F212" s="29" t="s">
        <v>257</v>
      </c>
      <c r="G212" s="30" t="s">
        <v>267</v>
      </c>
      <c r="H212" s="31" t="s">
        <v>269</v>
      </c>
      <c r="I212" s="31" t="s">
        <v>67</v>
      </c>
      <c r="J212" s="32">
        <v>6</v>
      </c>
      <c r="K212" s="31" t="s">
        <v>300</v>
      </c>
      <c r="L212" s="31" t="s">
        <v>20</v>
      </c>
      <c r="M212" s="31" t="s">
        <v>60</v>
      </c>
      <c r="N212" s="15">
        <f>K212*400+L212*100+M212</f>
        <v>141</v>
      </c>
      <c r="O212" s="14">
        <v>330</v>
      </c>
      <c r="P212" s="15">
        <f>N212*O212</f>
        <v>46530</v>
      </c>
      <c r="Q212" s="16">
        <f>P212*0.01%</f>
        <v>4.6530000000000005</v>
      </c>
      <c r="R212" s="16">
        <f>Q212*90%</f>
        <v>4.1877000000000004</v>
      </c>
      <c r="S212" s="17">
        <f>Q212-R212</f>
        <v>0.46530000000000005</v>
      </c>
      <c r="T212" s="11"/>
      <c r="U212" s="33"/>
      <c r="V212" s="33"/>
      <c r="W212" s="33"/>
    </row>
    <row r="213" spans="1:23" s="4" customFormat="1" ht="23.25" x14ac:dyDescent="0.5">
      <c r="A213" s="72"/>
      <c r="B213" s="25"/>
      <c r="C213" s="26"/>
      <c r="D213" s="27"/>
      <c r="E213" s="12"/>
      <c r="F213" s="29" t="s">
        <v>95</v>
      </c>
      <c r="G213" s="30" t="s">
        <v>267</v>
      </c>
      <c r="H213" s="31"/>
      <c r="I213" s="31"/>
      <c r="J213" s="32">
        <v>6</v>
      </c>
      <c r="K213" s="31"/>
      <c r="L213" s="31"/>
      <c r="M213" s="31"/>
      <c r="N213" s="15">
        <f t="shared" si="86"/>
        <v>0</v>
      </c>
      <c r="O213" s="14">
        <v>330</v>
      </c>
      <c r="P213" s="15">
        <f t="shared" si="87"/>
        <v>0</v>
      </c>
      <c r="Q213" s="16">
        <f t="shared" si="88"/>
        <v>0</v>
      </c>
      <c r="R213" s="16">
        <f t="shared" si="69"/>
        <v>0</v>
      </c>
      <c r="S213" s="17">
        <f t="shared" si="70"/>
        <v>0</v>
      </c>
      <c r="T213" s="11"/>
      <c r="U213" s="33"/>
      <c r="V213" s="33"/>
      <c r="W213" s="33"/>
    </row>
    <row r="214" spans="1:23" s="4" customFormat="1" ht="23.25" x14ac:dyDescent="0.5">
      <c r="A214" s="72"/>
      <c r="B214" s="25"/>
      <c r="C214" s="26"/>
      <c r="D214" s="27"/>
      <c r="E214" s="12"/>
      <c r="F214" s="29"/>
      <c r="G214" s="30" t="s">
        <v>267</v>
      </c>
      <c r="H214" s="31" t="s">
        <v>276</v>
      </c>
      <c r="I214" s="31" t="s">
        <v>37</v>
      </c>
      <c r="J214" s="32">
        <v>6</v>
      </c>
      <c r="K214" s="31" t="s">
        <v>20</v>
      </c>
      <c r="L214" s="31" t="s">
        <v>20</v>
      </c>
      <c r="M214" s="31" t="s">
        <v>45</v>
      </c>
      <c r="N214" s="15">
        <f t="shared" si="86"/>
        <v>526</v>
      </c>
      <c r="O214" s="14">
        <v>330</v>
      </c>
      <c r="P214" s="15">
        <f t="shared" si="87"/>
        <v>173580</v>
      </c>
      <c r="Q214" s="16">
        <f t="shared" si="88"/>
        <v>17.358000000000001</v>
      </c>
      <c r="R214" s="16">
        <f t="shared" si="69"/>
        <v>15.622200000000001</v>
      </c>
      <c r="S214" s="17">
        <f t="shared" si="70"/>
        <v>1.7357999999999993</v>
      </c>
      <c r="T214" s="11"/>
      <c r="U214" s="33"/>
      <c r="V214" s="33"/>
      <c r="W214" s="33"/>
    </row>
    <row r="215" spans="1:23" s="4" customFormat="1" ht="23.25" x14ac:dyDescent="0.5">
      <c r="A215" s="72"/>
      <c r="B215" s="25"/>
      <c r="C215" s="26"/>
      <c r="D215" s="27"/>
      <c r="E215" s="12"/>
      <c r="F215" s="29"/>
      <c r="G215" s="30" t="s">
        <v>267</v>
      </c>
      <c r="H215" s="31" t="s">
        <v>276</v>
      </c>
      <c r="I215" s="31" t="s">
        <v>31</v>
      </c>
      <c r="J215" s="32">
        <v>6</v>
      </c>
      <c r="K215" s="31" t="s">
        <v>300</v>
      </c>
      <c r="L215" s="31" t="s">
        <v>22</v>
      </c>
      <c r="M215" s="31" t="s">
        <v>100</v>
      </c>
      <c r="N215" s="15">
        <f t="shared" si="86"/>
        <v>383</v>
      </c>
      <c r="O215" s="14">
        <v>330</v>
      </c>
      <c r="P215" s="15">
        <f t="shared" si="87"/>
        <v>126390</v>
      </c>
      <c r="Q215" s="16">
        <f t="shared" si="88"/>
        <v>12.639000000000001</v>
      </c>
      <c r="R215" s="16">
        <f t="shared" si="69"/>
        <v>11.375100000000002</v>
      </c>
      <c r="S215" s="17">
        <f t="shared" si="70"/>
        <v>1.2638999999999996</v>
      </c>
      <c r="T215" s="11"/>
      <c r="U215" s="33"/>
      <c r="V215" s="33"/>
      <c r="W215" s="33"/>
    </row>
    <row r="216" spans="1:23" s="4" customFormat="1" ht="23.25" x14ac:dyDescent="0.5">
      <c r="A216" s="72"/>
      <c r="B216" s="25"/>
      <c r="C216" s="26"/>
      <c r="D216" s="27"/>
      <c r="E216" s="12"/>
      <c r="F216" s="29"/>
      <c r="G216" s="30" t="s">
        <v>267</v>
      </c>
      <c r="H216" s="31" t="s">
        <v>294</v>
      </c>
      <c r="I216" s="31" t="s">
        <v>26</v>
      </c>
      <c r="J216" s="32">
        <v>6</v>
      </c>
      <c r="K216" s="31" t="s">
        <v>32</v>
      </c>
      <c r="L216" s="31" t="s">
        <v>21</v>
      </c>
      <c r="M216" s="31" t="s">
        <v>44</v>
      </c>
      <c r="N216" s="15">
        <f t="shared" si="86"/>
        <v>5425</v>
      </c>
      <c r="O216" s="14">
        <v>330</v>
      </c>
      <c r="P216" s="15">
        <f t="shared" si="87"/>
        <v>1790250</v>
      </c>
      <c r="Q216" s="16">
        <f t="shared" si="88"/>
        <v>179.02500000000001</v>
      </c>
      <c r="R216" s="16">
        <f t="shared" si="69"/>
        <v>161.1225</v>
      </c>
      <c r="S216" s="17">
        <f t="shared" si="70"/>
        <v>17.902500000000003</v>
      </c>
      <c r="T216" s="11"/>
      <c r="U216" s="33"/>
      <c r="V216" s="33"/>
      <c r="W216" s="33"/>
    </row>
    <row r="217" spans="1:23" s="4" customFormat="1" ht="23.25" x14ac:dyDescent="0.5">
      <c r="A217" s="73"/>
      <c r="B217" s="25"/>
      <c r="C217" s="26"/>
      <c r="D217" s="27"/>
      <c r="E217" s="12"/>
      <c r="F217" s="29"/>
      <c r="G217" s="30"/>
      <c r="H217" s="31"/>
      <c r="I217" s="31"/>
      <c r="J217" s="32"/>
      <c r="K217" s="31"/>
      <c r="L217" s="31"/>
      <c r="M217" s="31"/>
      <c r="N217" s="15"/>
      <c r="O217" s="14"/>
      <c r="P217" s="15">
        <f>SUM(P212:P216)</f>
        <v>2136750</v>
      </c>
      <c r="Q217" s="16">
        <f t="shared" si="88"/>
        <v>213.67500000000001</v>
      </c>
      <c r="R217" s="16">
        <f t="shared" si="69"/>
        <v>192.3075</v>
      </c>
      <c r="S217" s="17">
        <f t="shared" si="70"/>
        <v>21.367500000000007</v>
      </c>
      <c r="T217" s="11"/>
      <c r="U217" s="33"/>
      <c r="V217" s="33"/>
      <c r="W217" s="33"/>
    </row>
    <row r="218" spans="1:23" s="4" customFormat="1" ht="24" x14ac:dyDescent="0.5">
      <c r="A218" s="71" t="s">
        <v>99</v>
      </c>
      <c r="B218" s="25" t="s">
        <v>129</v>
      </c>
      <c r="C218" s="26" t="s">
        <v>184</v>
      </c>
      <c r="D218" s="27" t="s">
        <v>219</v>
      </c>
      <c r="E218" s="28" t="s">
        <v>353</v>
      </c>
      <c r="F218" s="29" t="s">
        <v>258</v>
      </c>
      <c r="G218" s="30" t="s">
        <v>267</v>
      </c>
      <c r="H218" s="31" t="s">
        <v>269</v>
      </c>
      <c r="I218" s="31" t="s">
        <v>72</v>
      </c>
      <c r="J218" s="32">
        <v>6</v>
      </c>
      <c r="K218" s="31" t="s">
        <v>300</v>
      </c>
      <c r="L218" s="31" t="s">
        <v>300</v>
      </c>
      <c r="M218" s="31" t="s">
        <v>64</v>
      </c>
      <c r="N218" s="15">
        <f t="shared" si="86"/>
        <v>46</v>
      </c>
      <c r="O218" s="14">
        <v>330</v>
      </c>
      <c r="P218" s="15">
        <f t="shared" si="87"/>
        <v>15180</v>
      </c>
      <c r="Q218" s="16">
        <f t="shared" si="88"/>
        <v>1.518</v>
      </c>
      <c r="R218" s="16">
        <f t="shared" si="69"/>
        <v>1.3662000000000001</v>
      </c>
      <c r="S218" s="17">
        <f t="shared" si="70"/>
        <v>0.15179999999999993</v>
      </c>
      <c r="T218" s="11"/>
      <c r="U218" s="33"/>
      <c r="V218" s="33"/>
      <c r="W218" s="33"/>
    </row>
    <row r="219" spans="1:23" s="4" customFormat="1" ht="24" x14ac:dyDescent="0.5">
      <c r="A219" s="72"/>
      <c r="B219" s="25"/>
      <c r="C219" s="26"/>
      <c r="D219" s="27"/>
      <c r="E219" s="28"/>
      <c r="F219" s="29"/>
      <c r="G219" s="30" t="s">
        <v>385</v>
      </c>
      <c r="H219" s="31" t="s">
        <v>386</v>
      </c>
      <c r="I219" s="31"/>
      <c r="J219" s="32">
        <v>6</v>
      </c>
      <c r="K219" s="31" t="s">
        <v>27</v>
      </c>
      <c r="L219" s="31" t="s">
        <v>300</v>
      </c>
      <c r="M219" s="31" t="s">
        <v>300</v>
      </c>
      <c r="N219" s="15">
        <f t="shared" ref="N219" si="136">K219*400+L219*100+M219</f>
        <v>3200</v>
      </c>
      <c r="O219" s="14">
        <v>330</v>
      </c>
      <c r="P219" s="15">
        <f t="shared" ref="P219" si="137">N219*O219</f>
        <v>1056000</v>
      </c>
      <c r="Q219" s="16">
        <f t="shared" ref="Q219:Q220" si="138">P219*0.01%</f>
        <v>105.60000000000001</v>
      </c>
      <c r="R219" s="16">
        <f t="shared" ref="R219:R220" si="139">Q219*90%</f>
        <v>95.04</v>
      </c>
      <c r="S219" s="17">
        <f t="shared" ref="S219:S220" si="140">Q219-R219</f>
        <v>10.560000000000002</v>
      </c>
      <c r="T219" s="11"/>
      <c r="U219" s="33"/>
      <c r="V219" s="33"/>
      <c r="W219" s="33"/>
    </row>
    <row r="220" spans="1:23" s="4" customFormat="1" ht="24" x14ac:dyDescent="0.5">
      <c r="A220" s="73"/>
      <c r="B220" s="25"/>
      <c r="C220" s="26"/>
      <c r="D220" s="27"/>
      <c r="E220" s="28"/>
      <c r="F220" s="29"/>
      <c r="G220" s="30"/>
      <c r="H220" s="31"/>
      <c r="I220" s="31"/>
      <c r="J220" s="32"/>
      <c r="K220" s="31"/>
      <c r="L220" s="31"/>
      <c r="M220" s="31"/>
      <c r="N220" s="15"/>
      <c r="O220" s="14"/>
      <c r="P220" s="15">
        <f>SUM(P218:P219)</f>
        <v>1071180</v>
      </c>
      <c r="Q220" s="16">
        <f t="shared" si="138"/>
        <v>107.11800000000001</v>
      </c>
      <c r="R220" s="16">
        <f t="shared" si="139"/>
        <v>96.406200000000013</v>
      </c>
      <c r="S220" s="17">
        <f t="shared" si="140"/>
        <v>10.711799999999997</v>
      </c>
      <c r="T220" s="11"/>
      <c r="U220" s="33"/>
      <c r="V220" s="33"/>
      <c r="W220" s="33"/>
    </row>
    <row r="221" spans="1:23" s="4" customFormat="1" ht="24" x14ac:dyDescent="0.5">
      <c r="A221" s="44" t="s">
        <v>100</v>
      </c>
      <c r="B221" s="25" t="s">
        <v>130</v>
      </c>
      <c r="C221" s="26" t="s">
        <v>171</v>
      </c>
      <c r="D221" s="27" t="s">
        <v>206</v>
      </c>
      <c r="E221" s="28" t="s">
        <v>339</v>
      </c>
      <c r="F221" s="29" t="s">
        <v>247</v>
      </c>
      <c r="G221" s="30" t="s">
        <v>267</v>
      </c>
      <c r="H221" s="31" t="s">
        <v>269</v>
      </c>
      <c r="I221" s="31" t="s">
        <v>58</v>
      </c>
      <c r="J221" s="32">
        <v>6</v>
      </c>
      <c r="K221" s="31" t="s">
        <v>21</v>
      </c>
      <c r="L221" s="31" t="s">
        <v>22</v>
      </c>
      <c r="M221" s="31" t="s">
        <v>75</v>
      </c>
      <c r="N221" s="15">
        <f t="shared" ref="N221" si="141">K221*400+L221*100+M221</f>
        <v>1157</v>
      </c>
      <c r="O221" s="14">
        <v>330</v>
      </c>
      <c r="P221" s="15">
        <f t="shared" ref="P221" si="142">N221*O221</f>
        <v>381810</v>
      </c>
      <c r="Q221" s="16">
        <f t="shared" ref="Q221" si="143">P221*0.01%</f>
        <v>38.181000000000004</v>
      </c>
      <c r="R221" s="16">
        <f t="shared" ref="R221" si="144">Q221*90%</f>
        <v>34.362900000000003</v>
      </c>
      <c r="S221" s="17">
        <f t="shared" ref="S221" si="145">Q221-R221</f>
        <v>3.8181000000000012</v>
      </c>
      <c r="T221" s="11"/>
      <c r="U221" s="33"/>
      <c r="V221" s="33"/>
      <c r="W221" s="33"/>
    </row>
    <row r="222" spans="1:23" s="4" customFormat="1" ht="23.25" x14ac:dyDescent="0.5">
      <c r="A222" s="71" t="s">
        <v>101</v>
      </c>
      <c r="B222" s="25" t="s">
        <v>130</v>
      </c>
      <c r="C222" s="26" t="s">
        <v>172</v>
      </c>
      <c r="D222" s="27" t="s">
        <v>203</v>
      </c>
      <c r="E222" s="19">
        <v>3470300108282</v>
      </c>
      <c r="F222" s="13" t="s">
        <v>404</v>
      </c>
      <c r="G222" s="14" t="s">
        <v>400</v>
      </c>
      <c r="H222" s="14" t="s">
        <v>401</v>
      </c>
      <c r="I222" s="14">
        <v>2</v>
      </c>
      <c r="J222" s="14">
        <v>6</v>
      </c>
      <c r="K222" s="14">
        <v>0</v>
      </c>
      <c r="L222" s="14">
        <v>0</v>
      </c>
      <c r="M222" s="14">
        <v>96</v>
      </c>
      <c r="N222" s="15">
        <f>K222*400+L222*100+M222</f>
        <v>96</v>
      </c>
      <c r="O222" s="14">
        <v>330</v>
      </c>
      <c r="P222" s="15">
        <f>N222*O222</f>
        <v>31680</v>
      </c>
      <c r="Q222" s="16">
        <f t="shared" ref="Q222:Q228" si="146">P222*0.01%</f>
        <v>3.1680000000000001</v>
      </c>
      <c r="R222" s="16">
        <f t="shared" ref="R222:R228" si="147">Q222*90%</f>
        <v>2.8512000000000004</v>
      </c>
      <c r="S222" s="17">
        <f t="shared" ref="S222:S228" si="148">Q222-R222</f>
        <v>0.31679999999999975</v>
      </c>
      <c r="T222" s="11"/>
      <c r="U222" s="33"/>
      <c r="V222" s="33"/>
      <c r="W222" s="33"/>
    </row>
    <row r="223" spans="1:23" s="4" customFormat="1" ht="23.25" x14ac:dyDescent="0.5">
      <c r="A223" s="72"/>
      <c r="B223" s="25"/>
      <c r="C223" s="26"/>
      <c r="D223" s="27"/>
      <c r="E223" s="12"/>
      <c r="F223" s="13" t="s">
        <v>404</v>
      </c>
      <c r="G223" s="14" t="s">
        <v>400</v>
      </c>
      <c r="H223" s="14">
        <v>913</v>
      </c>
      <c r="I223" s="14">
        <v>2</v>
      </c>
      <c r="J223" s="14">
        <v>1</v>
      </c>
      <c r="K223" s="14">
        <v>1</v>
      </c>
      <c r="L223" s="14">
        <v>3</v>
      </c>
      <c r="M223" s="14">
        <v>41</v>
      </c>
      <c r="N223" s="15">
        <f>K223*400+L223*100+M223</f>
        <v>741</v>
      </c>
      <c r="O223" s="14">
        <v>330</v>
      </c>
      <c r="P223" s="15">
        <f>N223*O223</f>
        <v>244530</v>
      </c>
      <c r="Q223" s="16">
        <f t="shared" si="146"/>
        <v>24.452999999999999</v>
      </c>
      <c r="R223" s="16">
        <f t="shared" si="147"/>
        <v>22.0077</v>
      </c>
      <c r="S223" s="17">
        <f t="shared" si="148"/>
        <v>2.4452999999999996</v>
      </c>
      <c r="T223" s="11"/>
      <c r="U223" s="33"/>
      <c r="V223" s="33"/>
      <c r="W223" s="33"/>
    </row>
    <row r="224" spans="1:23" s="4" customFormat="1" ht="23.25" x14ac:dyDescent="0.5">
      <c r="A224" s="72"/>
      <c r="B224" s="25"/>
      <c r="C224" s="26"/>
      <c r="D224" s="27"/>
      <c r="E224" s="12"/>
      <c r="F224" s="13" t="s">
        <v>404</v>
      </c>
      <c r="G224" s="14" t="s">
        <v>400</v>
      </c>
      <c r="H224" s="14">
        <v>917</v>
      </c>
      <c r="I224" s="14">
        <v>2</v>
      </c>
      <c r="J224" s="14">
        <v>1</v>
      </c>
      <c r="K224" s="14">
        <v>9</v>
      </c>
      <c r="L224" s="14">
        <v>1</v>
      </c>
      <c r="M224" s="14">
        <v>72</v>
      </c>
      <c r="N224" s="15">
        <f>K224*400+L224*100+M224</f>
        <v>3772</v>
      </c>
      <c r="O224" s="14">
        <v>330</v>
      </c>
      <c r="P224" s="15">
        <f>N224*O224</f>
        <v>1244760</v>
      </c>
      <c r="Q224" s="16">
        <f t="shared" si="146"/>
        <v>124.476</v>
      </c>
      <c r="R224" s="16">
        <f t="shared" si="147"/>
        <v>112.0284</v>
      </c>
      <c r="S224" s="17">
        <f t="shared" si="148"/>
        <v>12.447599999999994</v>
      </c>
      <c r="T224" s="11"/>
      <c r="U224" s="33"/>
      <c r="V224" s="33"/>
      <c r="W224" s="33"/>
    </row>
    <row r="225" spans="1:23" s="4" customFormat="1" ht="23.25" x14ac:dyDescent="0.5">
      <c r="A225" s="73"/>
      <c r="B225" s="25"/>
      <c r="C225" s="26"/>
      <c r="D225" s="27"/>
      <c r="E225" s="12"/>
      <c r="F225" s="13"/>
      <c r="G225" s="14"/>
      <c r="H225" s="14"/>
      <c r="I225" s="14"/>
      <c r="J225" s="14"/>
      <c r="K225" s="14"/>
      <c r="L225" s="14"/>
      <c r="M225" s="14"/>
      <c r="N225" s="15"/>
      <c r="O225" s="14"/>
      <c r="P225" s="15">
        <f>SUM(P222:P224)</f>
        <v>1520970</v>
      </c>
      <c r="Q225" s="16">
        <f t="shared" si="146"/>
        <v>152.09700000000001</v>
      </c>
      <c r="R225" s="16">
        <f t="shared" si="147"/>
        <v>136.88730000000001</v>
      </c>
      <c r="S225" s="17">
        <f t="shared" si="148"/>
        <v>15.209699999999998</v>
      </c>
      <c r="T225" s="11"/>
      <c r="U225" s="33"/>
      <c r="V225" s="33"/>
      <c r="W225" s="33"/>
    </row>
    <row r="226" spans="1:23" s="4" customFormat="1" ht="23.25" x14ac:dyDescent="0.5">
      <c r="A226" s="71" t="s">
        <v>102</v>
      </c>
      <c r="B226" s="25" t="s">
        <v>130</v>
      </c>
      <c r="C226" s="26" t="s">
        <v>397</v>
      </c>
      <c r="D226" s="27" t="s">
        <v>206</v>
      </c>
      <c r="E226" s="19">
        <v>3470300109289</v>
      </c>
      <c r="F226" s="13" t="s">
        <v>236</v>
      </c>
      <c r="G226" s="14" t="s">
        <v>392</v>
      </c>
      <c r="H226" s="14">
        <v>671</v>
      </c>
      <c r="I226" s="14">
        <v>7</v>
      </c>
      <c r="J226" s="14">
        <v>1</v>
      </c>
      <c r="K226" s="14">
        <v>10</v>
      </c>
      <c r="L226" s="14">
        <v>1</v>
      </c>
      <c r="M226" s="14">
        <v>69</v>
      </c>
      <c r="N226" s="15">
        <f>K226*400+L226*100+M226</f>
        <v>4169</v>
      </c>
      <c r="O226" s="14">
        <v>330</v>
      </c>
      <c r="P226" s="15">
        <f>N226*O226</f>
        <v>1375770</v>
      </c>
      <c r="Q226" s="16">
        <f t="shared" si="146"/>
        <v>137.577</v>
      </c>
      <c r="R226" s="16">
        <f t="shared" si="147"/>
        <v>123.8193</v>
      </c>
      <c r="S226" s="17">
        <f t="shared" si="148"/>
        <v>13.7577</v>
      </c>
      <c r="T226" s="11"/>
      <c r="U226" s="33"/>
      <c r="V226" s="33"/>
      <c r="W226" s="33"/>
    </row>
    <row r="227" spans="1:23" s="4" customFormat="1" ht="23.25" x14ac:dyDescent="0.5">
      <c r="A227" s="72"/>
      <c r="B227" s="74" t="s">
        <v>398</v>
      </c>
      <c r="C227" s="75"/>
      <c r="D227" s="76"/>
      <c r="E227" s="12"/>
      <c r="F227" s="13" t="s">
        <v>236</v>
      </c>
      <c r="G227" s="14" t="s">
        <v>392</v>
      </c>
      <c r="H227" s="14">
        <v>820</v>
      </c>
      <c r="I227" s="14">
        <v>34</v>
      </c>
      <c r="J227" s="14">
        <v>1</v>
      </c>
      <c r="K227" s="14">
        <v>1</v>
      </c>
      <c r="L227" s="14">
        <v>2</v>
      </c>
      <c r="M227" s="14">
        <v>47</v>
      </c>
      <c r="N227" s="15">
        <f>K227*400+L227*100+M227</f>
        <v>647</v>
      </c>
      <c r="O227" s="14">
        <v>330</v>
      </c>
      <c r="P227" s="15">
        <f>N227*O227</f>
        <v>213510</v>
      </c>
      <c r="Q227" s="16">
        <f t="shared" si="146"/>
        <v>21.351000000000003</v>
      </c>
      <c r="R227" s="16">
        <f t="shared" si="147"/>
        <v>19.215900000000001</v>
      </c>
      <c r="S227" s="17">
        <f t="shared" si="148"/>
        <v>2.1351000000000013</v>
      </c>
      <c r="T227" s="11"/>
      <c r="U227" s="33"/>
      <c r="V227" s="33"/>
      <c r="W227" s="33"/>
    </row>
    <row r="228" spans="1:23" s="4" customFormat="1" ht="23.25" x14ac:dyDescent="0.5">
      <c r="A228" s="73"/>
      <c r="B228" s="25"/>
      <c r="C228" s="26"/>
      <c r="D228" s="27"/>
      <c r="E228" s="12"/>
      <c r="F228" s="13"/>
      <c r="G228" s="14"/>
      <c r="H228" s="14"/>
      <c r="I228" s="14"/>
      <c r="J228" s="14"/>
      <c r="K228" s="14"/>
      <c r="L228" s="14"/>
      <c r="M228" s="14"/>
      <c r="N228" s="15"/>
      <c r="O228" s="14"/>
      <c r="P228" s="15">
        <f>SUM(P226:P227)</f>
        <v>1589280</v>
      </c>
      <c r="Q228" s="16">
        <f t="shared" si="146"/>
        <v>158.928</v>
      </c>
      <c r="R228" s="16">
        <f t="shared" si="147"/>
        <v>143.0352</v>
      </c>
      <c r="S228" s="17">
        <f t="shared" si="148"/>
        <v>15.892799999999994</v>
      </c>
      <c r="T228" s="11"/>
      <c r="U228" s="33"/>
      <c r="V228" s="33"/>
      <c r="W228" s="33"/>
    </row>
    <row r="229" spans="1:23" s="4" customFormat="1" ht="24" x14ac:dyDescent="0.5">
      <c r="A229" s="71" t="s">
        <v>103</v>
      </c>
      <c r="B229" s="25" t="s">
        <v>130</v>
      </c>
      <c r="C229" s="26" t="s">
        <v>173</v>
      </c>
      <c r="D229" s="27" t="s">
        <v>206</v>
      </c>
      <c r="E229" s="28" t="s">
        <v>341</v>
      </c>
      <c r="F229" s="29" t="s">
        <v>113</v>
      </c>
      <c r="G229" s="30" t="s">
        <v>267</v>
      </c>
      <c r="H229" s="31" t="s">
        <v>290</v>
      </c>
      <c r="I229" s="31" t="s">
        <v>35</v>
      </c>
      <c r="J229" s="32">
        <v>6</v>
      </c>
      <c r="K229" s="31" t="s">
        <v>23</v>
      </c>
      <c r="L229" s="31" t="s">
        <v>21</v>
      </c>
      <c r="M229" s="31" t="s">
        <v>93</v>
      </c>
      <c r="N229" s="15">
        <f>K229*400+L229*100+M229</f>
        <v>1876</v>
      </c>
      <c r="O229" s="14">
        <v>330</v>
      </c>
      <c r="P229" s="15">
        <f>N229*O229</f>
        <v>619080</v>
      </c>
      <c r="Q229" s="16">
        <f>P229*0.01%</f>
        <v>61.908000000000001</v>
      </c>
      <c r="R229" s="16">
        <f>Q229*90%</f>
        <v>55.717200000000005</v>
      </c>
      <c r="S229" s="17">
        <f>Q229-R229</f>
        <v>6.1907999999999959</v>
      </c>
      <c r="T229" s="11"/>
      <c r="U229" s="33"/>
      <c r="V229" s="33"/>
      <c r="W229" s="33"/>
    </row>
    <row r="230" spans="1:23" s="4" customFormat="1" ht="23.25" x14ac:dyDescent="0.5">
      <c r="A230" s="72"/>
      <c r="B230" s="25"/>
      <c r="C230" s="26"/>
      <c r="D230" s="27"/>
      <c r="E230" s="12"/>
      <c r="F230" s="29"/>
      <c r="G230" s="30" t="s">
        <v>267</v>
      </c>
      <c r="H230" s="31" t="s">
        <v>287</v>
      </c>
      <c r="I230" s="31" t="s">
        <v>41</v>
      </c>
      <c r="J230" s="32">
        <v>6</v>
      </c>
      <c r="K230" s="31" t="s">
        <v>23</v>
      </c>
      <c r="L230" s="31" t="s">
        <v>300</v>
      </c>
      <c r="M230" s="31" t="s">
        <v>87</v>
      </c>
      <c r="N230" s="15">
        <f>K230*400+L230*100+M230</f>
        <v>1669</v>
      </c>
      <c r="O230" s="14">
        <v>330</v>
      </c>
      <c r="P230" s="15">
        <f>N230*O230</f>
        <v>550770</v>
      </c>
      <c r="Q230" s="16">
        <f>P230*0.01%</f>
        <v>55.077000000000005</v>
      </c>
      <c r="R230" s="16">
        <f>Q230*90%</f>
        <v>49.569300000000005</v>
      </c>
      <c r="S230" s="17">
        <f>Q230-R230</f>
        <v>5.5076999999999998</v>
      </c>
      <c r="T230" s="11"/>
      <c r="U230" s="33"/>
      <c r="V230" s="33"/>
      <c r="W230" s="33"/>
    </row>
    <row r="231" spans="1:23" s="4" customFormat="1" ht="23.25" x14ac:dyDescent="0.5">
      <c r="A231" s="73"/>
      <c r="B231" s="25"/>
      <c r="C231" s="26"/>
      <c r="D231" s="27"/>
      <c r="E231" s="12"/>
      <c r="F231" s="29"/>
      <c r="G231" s="30"/>
      <c r="H231" s="31"/>
      <c r="I231" s="31"/>
      <c r="J231" s="32"/>
      <c r="K231" s="31"/>
      <c r="L231" s="31"/>
      <c r="M231" s="31"/>
      <c r="N231" s="15"/>
      <c r="O231" s="14"/>
      <c r="P231" s="15">
        <f>SUM(P229:P230)</f>
        <v>1169850</v>
      </c>
      <c r="Q231" s="16">
        <f>P231*0.01%</f>
        <v>116.985</v>
      </c>
      <c r="R231" s="16">
        <f>Q231*90%</f>
        <v>105.2865</v>
      </c>
      <c r="S231" s="17">
        <f>Q231-R231</f>
        <v>11.698499999999996</v>
      </c>
      <c r="T231" s="11"/>
      <c r="U231" s="33"/>
      <c r="V231" s="33"/>
      <c r="W231" s="33"/>
    </row>
    <row r="232" spans="1:23" s="4" customFormat="1" ht="24" x14ac:dyDescent="0.5">
      <c r="A232" s="71" t="s">
        <v>104</v>
      </c>
      <c r="B232" s="25" t="s">
        <v>129</v>
      </c>
      <c r="C232" s="26" t="s">
        <v>185</v>
      </c>
      <c r="D232" s="27" t="s">
        <v>210</v>
      </c>
      <c r="E232" s="28" t="s">
        <v>354</v>
      </c>
      <c r="F232" s="29" t="s">
        <v>231</v>
      </c>
      <c r="G232" s="30" t="s">
        <v>267</v>
      </c>
      <c r="H232" s="31" t="s">
        <v>285</v>
      </c>
      <c r="I232" s="31" t="s">
        <v>33</v>
      </c>
      <c r="J232" s="32">
        <v>6</v>
      </c>
      <c r="K232" s="31" t="s">
        <v>22</v>
      </c>
      <c r="L232" s="31" t="s">
        <v>20</v>
      </c>
      <c r="M232" s="31" t="s">
        <v>115</v>
      </c>
      <c r="N232" s="15">
        <f t="shared" si="86"/>
        <v>1398</v>
      </c>
      <c r="O232" s="14">
        <v>330</v>
      </c>
      <c r="P232" s="15">
        <f t="shared" si="87"/>
        <v>461340</v>
      </c>
      <c r="Q232" s="16">
        <f t="shared" si="88"/>
        <v>46.134</v>
      </c>
      <c r="R232" s="16">
        <f t="shared" ref="R232:R289" si="149">Q232*90%</f>
        <v>41.520600000000002</v>
      </c>
      <c r="S232" s="17">
        <f t="shared" ref="S232:S289" si="150">Q232-R232</f>
        <v>4.6133999999999986</v>
      </c>
      <c r="T232" s="11"/>
      <c r="U232" s="33"/>
      <c r="V232" s="33"/>
      <c r="W232" s="33"/>
    </row>
    <row r="233" spans="1:23" s="4" customFormat="1" ht="23.25" x14ac:dyDescent="0.5">
      <c r="A233" s="72"/>
      <c r="B233" s="25"/>
      <c r="C233" s="26"/>
      <c r="D233" s="27"/>
      <c r="E233" s="12"/>
      <c r="F233" s="29"/>
      <c r="G233" s="30" t="s">
        <v>267</v>
      </c>
      <c r="H233" s="31" t="s">
        <v>278</v>
      </c>
      <c r="I233" s="31" t="s">
        <v>38</v>
      </c>
      <c r="J233" s="32">
        <v>6</v>
      </c>
      <c r="K233" s="31" t="s">
        <v>23</v>
      </c>
      <c r="L233" s="31" t="s">
        <v>20</v>
      </c>
      <c r="M233" s="31" t="s">
        <v>46</v>
      </c>
      <c r="N233" s="15">
        <f t="shared" si="86"/>
        <v>1727</v>
      </c>
      <c r="O233" s="14">
        <v>330</v>
      </c>
      <c r="P233" s="15">
        <f t="shared" si="87"/>
        <v>569910</v>
      </c>
      <c r="Q233" s="16">
        <f t="shared" si="88"/>
        <v>56.991</v>
      </c>
      <c r="R233" s="16">
        <f t="shared" si="149"/>
        <v>51.291899999999998</v>
      </c>
      <c r="S233" s="17">
        <f t="shared" si="150"/>
        <v>5.6991000000000014</v>
      </c>
      <c r="T233" s="11"/>
      <c r="U233" s="33"/>
      <c r="V233" s="33"/>
      <c r="W233" s="33"/>
    </row>
    <row r="234" spans="1:23" s="4" customFormat="1" ht="23.25" x14ac:dyDescent="0.5">
      <c r="A234" s="73"/>
      <c r="B234" s="25"/>
      <c r="C234" s="26"/>
      <c r="D234" s="27"/>
      <c r="E234" s="12"/>
      <c r="F234" s="29"/>
      <c r="G234" s="30"/>
      <c r="H234" s="31"/>
      <c r="I234" s="31"/>
      <c r="J234" s="32"/>
      <c r="K234" s="31"/>
      <c r="L234" s="31"/>
      <c r="M234" s="31"/>
      <c r="N234" s="15"/>
      <c r="O234" s="14"/>
      <c r="P234" s="15">
        <f>SUM(P232:P233)</f>
        <v>1031250</v>
      </c>
      <c r="Q234" s="16">
        <f t="shared" si="88"/>
        <v>103.125</v>
      </c>
      <c r="R234" s="16">
        <f t="shared" si="149"/>
        <v>92.8125</v>
      </c>
      <c r="S234" s="17">
        <f t="shared" si="150"/>
        <v>10.3125</v>
      </c>
      <c r="T234" s="11"/>
      <c r="U234" s="33"/>
      <c r="V234" s="33"/>
      <c r="W234" s="33"/>
    </row>
    <row r="235" spans="1:23" s="4" customFormat="1" ht="24" x14ac:dyDescent="0.5">
      <c r="A235" s="71" t="s">
        <v>105</v>
      </c>
      <c r="B235" s="25" t="s">
        <v>130</v>
      </c>
      <c r="C235" s="26" t="s">
        <v>186</v>
      </c>
      <c r="D235" s="27" t="s">
        <v>204</v>
      </c>
      <c r="E235" s="28" t="s">
        <v>355</v>
      </c>
      <c r="F235" s="29" t="s">
        <v>90</v>
      </c>
      <c r="G235" s="30" t="s">
        <v>267</v>
      </c>
      <c r="H235" s="31" t="s">
        <v>269</v>
      </c>
      <c r="I235" s="31" t="s">
        <v>84</v>
      </c>
      <c r="J235" s="32">
        <v>6</v>
      </c>
      <c r="K235" s="31" t="s">
        <v>300</v>
      </c>
      <c r="L235" s="31" t="s">
        <v>21</v>
      </c>
      <c r="M235" s="31" t="s">
        <v>48</v>
      </c>
      <c r="N235" s="15">
        <f t="shared" si="86"/>
        <v>229</v>
      </c>
      <c r="O235" s="14">
        <v>330</v>
      </c>
      <c r="P235" s="15">
        <f t="shared" si="87"/>
        <v>75570</v>
      </c>
      <c r="Q235" s="16">
        <f t="shared" si="88"/>
        <v>7.5570000000000004</v>
      </c>
      <c r="R235" s="16">
        <f t="shared" si="149"/>
        <v>6.8013000000000003</v>
      </c>
      <c r="S235" s="17">
        <f t="shared" si="150"/>
        <v>0.75570000000000004</v>
      </c>
      <c r="T235" s="11"/>
      <c r="U235" s="33"/>
      <c r="V235" s="33"/>
      <c r="W235" s="33"/>
    </row>
    <row r="236" spans="1:23" s="4" customFormat="1" ht="23.25" x14ac:dyDescent="0.5">
      <c r="A236" s="72"/>
      <c r="B236" s="25"/>
      <c r="C236" s="26"/>
      <c r="D236" s="27"/>
      <c r="E236" s="12"/>
      <c r="F236" s="29"/>
      <c r="G236" s="30" t="s">
        <v>267</v>
      </c>
      <c r="H236" s="31" t="s">
        <v>289</v>
      </c>
      <c r="I236" s="31" t="s">
        <v>46</v>
      </c>
      <c r="J236" s="32">
        <v>6</v>
      </c>
      <c r="K236" s="31" t="s">
        <v>23</v>
      </c>
      <c r="L236" s="31" t="s">
        <v>300</v>
      </c>
      <c r="M236" s="31" t="s">
        <v>99</v>
      </c>
      <c r="N236" s="15">
        <f t="shared" si="86"/>
        <v>1682</v>
      </c>
      <c r="O236" s="14">
        <v>330</v>
      </c>
      <c r="P236" s="15">
        <f t="shared" si="87"/>
        <v>555060</v>
      </c>
      <c r="Q236" s="16">
        <f t="shared" si="88"/>
        <v>55.506</v>
      </c>
      <c r="R236" s="16">
        <f t="shared" si="149"/>
        <v>49.955400000000004</v>
      </c>
      <c r="S236" s="17">
        <f t="shared" si="150"/>
        <v>5.5505999999999958</v>
      </c>
      <c r="T236" s="11"/>
      <c r="U236" s="33"/>
      <c r="V236" s="33"/>
      <c r="W236" s="33"/>
    </row>
    <row r="237" spans="1:23" s="4" customFormat="1" ht="23.25" x14ac:dyDescent="0.5">
      <c r="A237" s="73"/>
      <c r="B237" s="25"/>
      <c r="C237" s="26"/>
      <c r="D237" s="27"/>
      <c r="E237" s="12"/>
      <c r="F237" s="29"/>
      <c r="G237" s="30"/>
      <c r="H237" s="31"/>
      <c r="I237" s="31"/>
      <c r="J237" s="32"/>
      <c r="K237" s="31"/>
      <c r="L237" s="31"/>
      <c r="M237" s="31"/>
      <c r="N237" s="15"/>
      <c r="O237" s="14"/>
      <c r="P237" s="15">
        <f>SUM(P235:P236)</f>
        <v>630630</v>
      </c>
      <c r="Q237" s="16">
        <f t="shared" si="88"/>
        <v>63.063000000000002</v>
      </c>
      <c r="R237" s="16">
        <f t="shared" si="149"/>
        <v>56.756700000000002</v>
      </c>
      <c r="S237" s="17">
        <f t="shared" si="150"/>
        <v>6.3063000000000002</v>
      </c>
      <c r="T237" s="11"/>
      <c r="U237" s="33"/>
      <c r="V237" s="33"/>
      <c r="W237" s="33"/>
    </row>
    <row r="238" spans="1:23" s="4" customFormat="1" ht="23.25" x14ac:dyDescent="0.5">
      <c r="A238" s="37" t="s">
        <v>106</v>
      </c>
      <c r="B238" s="25" t="s">
        <v>129</v>
      </c>
      <c r="C238" s="26" t="s">
        <v>435</v>
      </c>
      <c r="D238" s="27" t="s">
        <v>436</v>
      </c>
      <c r="E238" s="12">
        <v>3470300092831</v>
      </c>
      <c r="F238" s="13" t="s">
        <v>22</v>
      </c>
      <c r="G238" s="14" t="s">
        <v>392</v>
      </c>
      <c r="H238" s="14">
        <v>513</v>
      </c>
      <c r="I238" s="14">
        <v>12</v>
      </c>
      <c r="J238" s="14">
        <v>1</v>
      </c>
      <c r="K238" s="14">
        <v>3</v>
      </c>
      <c r="L238" s="14">
        <v>1</v>
      </c>
      <c r="M238" s="14">
        <v>39</v>
      </c>
      <c r="N238" s="15">
        <f>K238*400+L238*100+M238</f>
        <v>1339</v>
      </c>
      <c r="O238" s="14">
        <v>330</v>
      </c>
      <c r="P238" s="15">
        <f>N238*O238</f>
        <v>441870</v>
      </c>
      <c r="Q238" s="16">
        <f t="shared" si="88"/>
        <v>44.187000000000005</v>
      </c>
      <c r="R238" s="16">
        <f t="shared" si="149"/>
        <v>39.768300000000004</v>
      </c>
      <c r="S238" s="17">
        <f t="shared" si="150"/>
        <v>4.4187000000000012</v>
      </c>
      <c r="T238" s="11"/>
      <c r="U238" s="33"/>
      <c r="V238" s="33"/>
      <c r="W238" s="33"/>
    </row>
    <row r="239" spans="1:23" s="4" customFormat="1" ht="24" x14ac:dyDescent="0.5">
      <c r="A239" s="71" t="s">
        <v>107</v>
      </c>
      <c r="B239" s="25" t="s">
        <v>130</v>
      </c>
      <c r="C239" s="26" t="s">
        <v>174</v>
      </c>
      <c r="D239" s="27" t="s">
        <v>204</v>
      </c>
      <c r="E239" s="28" t="s">
        <v>342</v>
      </c>
      <c r="F239" s="29" t="s">
        <v>249</v>
      </c>
      <c r="G239" s="30" t="s">
        <v>267</v>
      </c>
      <c r="H239" s="31" t="s">
        <v>291</v>
      </c>
      <c r="I239" s="31" t="s">
        <v>28</v>
      </c>
      <c r="J239" s="32">
        <v>6</v>
      </c>
      <c r="K239" s="31" t="s">
        <v>37</v>
      </c>
      <c r="L239" s="31" t="s">
        <v>20</v>
      </c>
      <c r="M239" s="31" t="s">
        <v>35</v>
      </c>
      <c r="N239" s="15">
        <f>K239*400+L239*100+M239</f>
        <v>7316</v>
      </c>
      <c r="O239" s="14">
        <v>330</v>
      </c>
      <c r="P239" s="15">
        <f>N239*O239</f>
        <v>2414280</v>
      </c>
      <c r="Q239" s="16">
        <f>P239*0.01%</f>
        <v>241.42800000000003</v>
      </c>
      <c r="R239" s="16">
        <f>Q239*90%</f>
        <v>217.28520000000003</v>
      </c>
      <c r="S239" s="17">
        <f>Q239-R239</f>
        <v>24.142799999999994</v>
      </c>
      <c r="T239" s="11"/>
      <c r="U239" s="33"/>
      <c r="V239" s="33"/>
      <c r="W239" s="33"/>
    </row>
    <row r="240" spans="1:23" s="4" customFormat="1" ht="23.25" x14ac:dyDescent="0.5">
      <c r="A240" s="72"/>
      <c r="B240" s="25"/>
      <c r="C240" s="26"/>
      <c r="D240" s="27"/>
      <c r="E240" s="12"/>
      <c r="F240" s="29"/>
      <c r="G240" s="30" t="s">
        <v>267</v>
      </c>
      <c r="H240" s="31" t="s">
        <v>292</v>
      </c>
      <c r="I240" s="31" t="s">
        <v>28</v>
      </c>
      <c r="J240" s="32">
        <v>6</v>
      </c>
      <c r="K240" s="31" t="s">
        <v>22</v>
      </c>
      <c r="L240" s="31" t="s">
        <v>20</v>
      </c>
      <c r="M240" s="31" t="s">
        <v>56</v>
      </c>
      <c r="N240" s="15">
        <f>K240*400+L240*100+M240</f>
        <v>1337</v>
      </c>
      <c r="O240" s="14">
        <v>330</v>
      </c>
      <c r="P240" s="15">
        <f>N240*O240</f>
        <v>441210</v>
      </c>
      <c r="Q240" s="16">
        <f>P240*0.01%</f>
        <v>44.121000000000002</v>
      </c>
      <c r="R240" s="16">
        <f>Q240*90%</f>
        <v>39.7089</v>
      </c>
      <c r="S240" s="17">
        <f>Q240-R240</f>
        <v>4.4121000000000024</v>
      </c>
      <c r="T240" s="11"/>
      <c r="U240" s="33"/>
      <c r="V240" s="33"/>
      <c r="W240" s="33"/>
    </row>
    <row r="241" spans="1:23" s="4" customFormat="1" ht="23.25" x14ac:dyDescent="0.5">
      <c r="A241" s="73"/>
      <c r="B241" s="25"/>
      <c r="C241" s="26"/>
      <c r="D241" s="27"/>
      <c r="E241" s="12"/>
      <c r="F241" s="29"/>
      <c r="G241" s="30"/>
      <c r="H241" s="31"/>
      <c r="I241" s="31"/>
      <c r="J241" s="32"/>
      <c r="K241" s="31"/>
      <c r="L241" s="31"/>
      <c r="M241" s="31"/>
      <c r="N241" s="15"/>
      <c r="O241" s="14"/>
      <c r="P241" s="15">
        <f>SUM(P239:P240)</f>
        <v>2855490</v>
      </c>
      <c r="Q241" s="16">
        <f>P241*0.01%</f>
        <v>285.54900000000004</v>
      </c>
      <c r="R241" s="16">
        <f>Q241*90%</f>
        <v>256.99410000000006</v>
      </c>
      <c r="S241" s="17">
        <f>Q241-R241</f>
        <v>28.554899999999975</v>
      </c>
      <c r="T241" s="11"/>
      <c r="U241" s="33"/>
      <c r="V241" s="33"/>
      <c r="W241" s="33"/>
    </row>
    <row r="242" spans="1:23" s="4" customFormat="1" ht="24" x14ac:dyDescent="0.5">
      <c r="A242" s="71" t="s">
        <v>108</v>
      </c>
      <c r="B242" s="25" t="s">
        <v>130</v>
      </c>
      <c r="C242" s="26" t="s">
        <v>187</v>
      </c>
      <c r="D242" s="27" t="s">
        <v>204</v>
      </c>
      <c r="E242" s="28" t="s">
        <v>356</v>
      </c>
      <c r="F242" s="29" t="s">
        <v>224</v>
      </c>
      <c r="G242" s="30" t="s">
        <v>267</v>
      </c>
      <c r="H242" s="31" t="s">
        <v>269</v>
      </c>
      <c r="I242" s="31" t="s">
        <v>66</v>
      </c>
      <c r="J242" s="32">
        <v>6</v>
      </c>
      <c r="K242" s="31" t="s">
        <v>300</v>
      </c>
      <c r="L242" s="31" t="s">
        <v>20</v>
      </c>
      <c r="M242" s="31" t="s">
        <v>31</v>
      </c>
      <c r="N242" s="15">
        <f t="shared" si="86"/>
        <v>112</v>
      </c>
      <c r="O242" s="14">
        <v>330</v>
      </c>
      <c r="P242" s="15">
        <f t="shared" si="87"/>
        <v>36960</v>
      </c>
      <c r="Q242" s="16">
        <f t="shared" si="88"/>
        <v>3.6960000000000002</v>
      </c>
      <c r="R242" s="16">
        <f t="shared" si="149"/>
        <v>3.3264</v>
      </c>
      <c r="S242" s="17">
        <f t="shared" si="150"/>
        <v>0.36960000000000015</v>
      </c>
      <c r="T242" s="11"/>
      <c r="U242" s="33"/>
      <c r="V242" s="33"/>
      <c r="W242" s="33"/>
    </row>
    <row r="243" spans="1:23" s="4" customFormat="1" ht="24" x14ac:dyDescent="0.5">
      <c r="A243" s="72"/>
      <c r="B243" s="25"/>
      <c r="C243" s="26"/>
      <c r="D243" s="27"/>
      <c r="E243" s="28"/>
      <c r="F243" s="29"/>
      <c r="G243" s="30"/>
      <c r="H243" s="31"/>
      <c r="I243" s="31"/>
      <c r="J243" s="32"/>
      <c r="K243" s="31"/>
      <c r="L243" s="31"/>
      <c r="M243" s="31"/>
      <c r="N243" s="15"/>
      <c r="O243" s="14"/>
      <c r="P243" s="15"/>
      <c r="Q243" s="16"/>
      <c r="R243" s="16"/>
      <c r="S243" s="17"/>
      <c r="T243" s="11"/>
      <c r="U243" s="33"/>
      <c r="V243" s="33"/>
      <c r="W243" s="33"/>
    </row>
    <row r="244" spans="1:23" s="4" customFormat="1" ht="24" x14ac:dyDescent="0.5">
      <c r="A244" s="73"/>
      <c r="B244" s="25"/>
      <c r="C244" s="26"/>
      <c r="D244" s="27"/>
      <c r="E244" s="28"/>
      <c r="F244" s="29"/>
      <c r="G244" s="30"/>
      <c r="H244" s="31"/>
      <c r="I244" s="31"/>
      <c r="J244" s="32"/>
      <c r="K244" s="31"/>
      <c r="L244" s="31"/>
      <c r="M244" s="31"/>
      <c r="N244" s="15"/>
      <c r="O244" s="14"/>
      <c r="P244" s="15">
        <f>SUM(P242:P243)</f>
        <v>36960</v>
      </c>
      <c r="Q244" s="16"/>
      <c r="R244" s="16"/>
      <c r="S244" s="17">
        <v>18</v>
      </c>
      <c r="T244" s="11"/>
      <c r="U244" s="33"/>
      <c r="V244" s="33"/>
      <c r="W244" s="33"/>
    </row>
    <row r="245" spans="1:23" s="4" customFormat="1" ht="24" x14ac:dyDescent="0.5">
      <c r="A245" s="34" t="s">
        <v>109</v>
      </c>
      <c r="B245" s="25" t="s">
        <v>130</v>
      </c>
      <c r="C245" s="26" t="s">
        <v>187</v>
      </c>
      <c r="D245" s="27" t="s">
        <v>220</v>
      </c>
      <c r="E245" s="28" t="s">
        <v>357</v>
      </c>
      <c r="F245" s="29" t="s">
        <v>259</v>
      </c>
      <c r="G245" s="30" t="s">
        <v>267</v>
      </c>
      <c r="H245" s="31" t="s">
        <v>295</v>
      </c>
      <c r="I245" s="31" t="s">
        <v>28</v>
      </c>
      <c r="J245" s="32">
        <v>6</v>
      </c>
      <c r="K245" s="31" t="s">
        <v>26</v>
      </c>
      <c r="L245" s="31" t="s">
        <v>22</v>
      </c>
      <c r="M245" s="31" t="s">
        <v>116</v>
      </c>
      <c r="N245" s="15">
        <f t="shared" si="86"/>
        <v>3199</v>
      </c>
      <c r="O245" s="14">
        <v>330</v>
      </c>
      <c r="P245" s="15">
        <f t="shared" si="87"/>
        <v>1055670</v>
      </c>
      <c r="Q245" s="16">
        <f t="shared" si="88"/>
        <v>105.56700000000001</v>
      </c>
      <c r="R245" s="16">
        <f t="shared" si="149"/>
        <v>95.010300000000015</v>
      </c>
      <c r="S245" s="17">
        <f t="shared" si="150"/>
        <v>10.556699999999992</v>
      </c>
      <c r="T245" s="11"/>
      <c r="U245" s="33"/>
      <c r="V245" s="33"/>
      <c r="W245" s="33"/>
    </row>
    <row r="246" spans="1:23" s="4" customFormat="1" ht="24.75" thickBot="1" x14ac:dyDescent="0.55000000000000004">
      <c r="A246" s="71" t="s">
        <v>110</v>
      </c>
      <c r="B246" s="25" t="s">
        <v>130</v>
      </c>
      <c r="C246" s="26" t="s">
        <v>383</v>
      </c>
      <c r="D246" s="27" t="s">
        <v>204</v>
      </c>
      <c r="E246" s="21" t="s">
        <v>384</v>
      </c>
      <c r="F246" s="29" t="s">
        <v>21</v>
      </c>
      <c r="G246" s="30" t="s">
        <v>267</v>
      </c>
      <c r="H246" s="31" t="s">
        <v>276</v>
      </c>
      <c r="I246" s="31" t="s">
        <v>51</v>
      </c>
      <c r="J246" s="32">
        <v>6</v>
      </c>
      <c r="K246" s="31" t="s">
        <v>26</v>
      </c>
      <c r="L246" s="31" t="s">
        <v>21</v>
      </c>
      <c r="M246" s="31" t="s">
        <v>43</v>
      </c>
      <c r="N246" s="15">
        <f t="shared" ref="N246:N247" si="151">K246*400+L246*100+M246</f>
        <v>3024</v>
      </c>
      <c r="O246" s="14">
        <v>330</v>
      </c>
      <c r="P246" s="15">
        <f t="shared" ref="P246:P247" si="152">N246*O246</f>
        <v>997920</v>
      </c>
      <c r="Q246" s="16">
        <f t="shared" ref="Q246:Q248" si="153">P246*0.01%</f>
        <v>99.792000000000002</v>
      </c>
      <c r="R246" s="16">
        <f t="shared" ref="R246:R248" si="154">Q246*90%</f>
        <v>89.81280000000001</v>
      </c>
      <c r="S246" s="17">
        <f t="shared" ref="S246:S248" si="155">Q246-R246</f>
        <v>9.9791999999999916</v>
      </c>
      <c r="T246" s="11"/>
      <c r="U246" s="33"/>
      <c r="V246" s="33"/>
      <c r="W246" s="33"/>
    </row>
    <row r="247" spans="1:23" s="4" customFormat="1" ht="24" x14ac:dyDescent="0.5">
      <c r="A247" s="72"/>
      <c r="B247" s="25"/>
      <c r="C247" s="26"/>
      <c r="D247" s="27"/>
      <c r="E247" s="28"/>
      <c r="F247" s="29"/>
      <c r="G247" s="30" t="s">
        <v>267</v>
      </c>
      <c r="H247" s="31" t="s">
        <v>276</v>
      </c>
      <c r="I247" s="31" t="s">
        <v>27</v>
      </c>
      <c r="J247" s="32">
        <v>6</v>
      </c>
      <c r="K247" s="31" t="s">
        <v>25</v>
      </c>
      <c r="L247" s="31" t="s">
        <v>20</v>
      </c>
      <c r="M247" s="31" t="s">
        <v>35</v>
      </c>
      <c r="N247" s="15">
        <f t="shared" si="151"/>
        <v>2516</v>
      </c>
      <c r="O247" s="14">
        <v>330</v>
      </c>
      <c r="P247" s="15">
        <f t="shared" si="152"/>
        <v>830280</v>
      </c>
      <c r="Q247" s="16">
        <f t="shared" si="153"/>
        <v>83.028000000000006</v>
      </c>
      <c r="R247" s="16">
        <f t="shared" si="154"/>
        <v>74.725200000000001</v>
      </c>
      <c r="S247" s="17">
        <f t="shared" si="155"/>
        <v>8.3028000000000048</v>
      </c>
      <c r="T247" s="11"/>
      <c r="U247" s="33"/>
      <c r="V247" s="33"/>
      <c r="W247" s="33"/>
    </row>
    <row r="248" spans="1:23" s="4" customFormat="1" ht="24" x14ac:dyDescent="0.5">
      <c r="A248" s="73"/>
      <c r="B248" s="25"/>
      <c r="C248" s="26"/>
      <c r="D248" s="27"/>
      <c r="E248" s="28"/>
      <c r="F248" s="29"/>
      <c r="G248" s="30"/>
      <c r="H248" s="31"/>
      <c r="I248" s="31"/>
      <c r="J248" s="32"/>
      <c r="K248" s="31"/>
      <c r="L248" s="31"/>
      <c r="M248" s="31"/>
      <c r="N248" s="15"/>
      <c r="O248" s="14"/>
      <c r="P248" s="15">
        <f>SUM(P246:P247)</f>
        <v>1828200</v>
      </c>
      <c r="Q248" s="16">
        <f t="shared" si="153"/>
        <v>182.82000000000002</v>
      </c>
      <c r="R248" s="16">
        <f t="shared" si="154"/>
        <v>164.53800000000001</v>
      </c>
      <c r="S248" s="17">
        <f t="shared" si="155"/>
        <v>18.282000000000011</v>
      </c>
      <c r="T248" s="11"/>
      <c r="U248" s="33"/>
      <c r="V248" s="33"/>
      <c r="W248" s="33"/>
    </row>
    <row r="249" spans="1:23" s="4" customFormat="1" ht="24" x14ac:dyDescent="0.5">
      <c r="A249" s="34" t="s">
        <v>111</v>
      </c>
      <c r="B249" s="25" t="s">
        <v>130</v>
      </c>
      <c r="C249" s="26" t="s">
        <v>188</v>
      </c>
      <c r="D249" s="27" t="s">
        <v>206</v>
      </c>
      <c r="E249" s="28" t="s">
        <v>358</v>
      </c>
      <c r="F249" s="29" t="s">
        <v>75</v>
      </c>
      <c r="G249" s="30" t="s">
        <v>267</v>
      </c>
      <c r="H249" s="31" t="s">
        <v>270</v>
      </c>
      <c r="I249" s="31" t="s">
        <v>63</v>
      </c>
      <c r="J249" s="32">
        <v>6</v>
      </c>
      <c r="K249" s="31" t="s">
        <v>26</v>
      </c>
      <c r="L249" s="31" t="s">
        <v>300</v>
      </c>
      <c r="M249" s="31" t="s">
        <v>110</v>
      </c>
      <c r="N249" s="15">
        <f t="shared" si="86"/>
        <v>2893</v>
      </c>
      <c r="O249" s="14">
        <v>330</v>
      </c>
      <c r="P249" s="15">
        <f t="shared" si="87"/>
        <v>954690</v>
      </c>
      <c r="Q249" s="16">
        <f t="shared" si="88"/>
        <v>95.469000000000008</v>
      </c>
      <c r="R249" s="16">
        <f t="shared" si="149"/>
        <v>85.922100000000015</v>
      </c>
      <c r="S249" s="17">
        <f t="shared" si="150"/>
        <v>9.5468999999999937</v>
      </c>
      <c r="T249" s="11"/>
      <c r="U249" s="33"/>
      <c r="V249" s="33"/>
      <c r="W249" s="33"/>
    </row>
    <row r="250" spans="1:23" s="4" customFormat="1" ht="24" x14ac:dyDescent="0.5">
      <c r="A250" s="34" t="s">
        <v>112</v>
      </c>
      <c r="B250" s="25" t="s">
        <v>130</v>
      </c>
      <c r="C250" s="26" t="s">
        <v>189</v>
      </c>
      <c r="D250" s="27" t="s">
        <v>206</v>
      </c>
      <c r="E250" s="28" t="s">
        <v>359</v>
      </c>
      <c r="F250" s="29" t="s">
        <v>39</v>
      </c>
      <c r="G250" s="30" t="s">
        <v>267</v>
      </c>
      <c r="H250" s="31" t="s">
        <v>289</v>
      </c>
      <c r="I250" s="31" t="s">
        <v>43</v>
      </c>
      <c r="J250" s="32">
        <v>6</v>
      </c>
      <c r="K250" s="31" t="s">
        <v>30</v>
      </c>
      <c r="L250" s="31" t="s">
        <v>300</v>
      </c>
      <c r="M250" s="31" t="s">
        <v>65</v>
      </c>
      <c r="N250" s="15">
        <f t="shared" si="86"/>
        <v>4447</v>
      </c>
      <c r="O250" s="14">
        <v>330</v>
      </c>
      <c r="P250" s="15">
        <f t="shared" si="87"/>
        <v>1467510</v>
      </c>
      <c r="Q250" s="16">
        <f t="shared" si="88"/>
        <v>146.751</v>
      </c>
      <c r="R250" s="16">
        <f t="shared" si="149"/>
        <v>132.07590000000002</v>
      </c>
      <c r="S250" s="17">
        <f t="shared" si="150"/>
        <v>14.675099999999986</v>
      </c>
      <c r="T250" s="11"/>
      <c r="U250" s="33"/>
      <c r="V250" s="33"/>
      <c r="W250" s="33"/>
    </row>
    <row r="251" spans="1:23" s="4" customFormat="1" ht="23.25" x14ac:dyDescent="0.5">
      <c r="A251" s="34" t="s">
        <v>113</v>
      </c>
      <c r="B251" s="25" t="s">
        <v>130</v>
      </c>
      <c r="C251" s="26" t="s">
        <v>427</v>
      </c>
      <c r="D251" s="27" t="s">
        <v>204</v>
      </c>
      <c r="E251" s="19">
        <v>3470300103990</v>
      </c>
      <c r="F251" s="13" t="s">
        <v>113</v>
      </c>
      <c r="G251" s="14" t="s">
        <v>392</v>
      </c>
      <c r="H251" s="14">
        <v>914</v>
      </c>
      <c r="I251" s="14">
        <v>19</v>
      </c>
      <c r="J251" s="14">
        <v>1</v>
      </c>
      <c r="K251" s="14">
        <v>7</v>
      </c>
      <c r="L251" s="14">
        <v>1</v>
      </c>
      <c r="M251" s="14">
        <v>53</v>
      </c>
      <c r="N251" s="15">
        <f>K251*400+L251*100+M251</f>
        <v>2953</v>
      </c>
      <c r="O251" s="14">
        <v>330</v>
      </c>
      <c r="P251" s="15">
        <f>N251*O251</f>
        <v>974490</v>
      </c>
      <c r="Q251" s="16">
        <f t="shared" si="88"/>
        <v>97.448999999999998</v>
      </c>
      <c r="R251" s="16">
        <f t="shared" si="149"/>
        <v>87.704099999999997</v>
      </c>
      <c r="S251" s="17">
        <f t="shared" si="150"/>
        <v>9.7449000000000012</v>
      </c>
      <c r="T251" s="11"/>
      <c r="U251" s="33"/>
      <c r="V251" s="33"/>
      <c r="W251" s="33"/>
    </row>
    <row r="252" spans="1:23" s="4" customFormat="1" ht="23.25" x14ac:dyDescent="0.5">
      <c r="A252" s="34" t="s">
        <v>114</v>
      </c>
      <c r="B252" s="25" t="s">
        <v>129</v>
      </c>
      <c r="C252" s="26" t="s">
        <v>439</v>
      </c>
      <c r="D252" s="27" t="s">
        <v>206</v>
      </c>
      <c r="E252" s="12">
        <v>3470300093251</v>
      </c>
      <c r="F252" s="13" t="s">
        <v>58</v>
      </c>
      <c r="G252" s="14" t="s">
        <v>392</v>
      </c>
      <c r="H252" s="14">
        <v>914</v>
      </c>
      <c r="I252" s="14">
        <v>8</v>
      </c>
      <c r="J252" s="14">
        <v>1</v>
      </c>
      <c r="K252" s="14">
        <v>2</v>
      </c>
      <c r="L252" s="14">
        <v>0</v>
      </c>
      <c r="M252" s="14">
        <v>14</v>
      </c>
      <c r="N252" s="15">
        <f>K252*400+L252*100+M252</f>
        <v>814</v>
      </c>
      <c r="O252" s="14">
        <v>330</v>
      </c>
      <c r="P252" s="15">
        <f>N252*O252</f>
        <v>268620</v>
      </c>
      <c r="Q252" s="16">
        <f t="shared" si="88"/>
        <v>26.862000000000002</v>
      </c>
      <c r="R252" s="16">
        <f t="shared" si="149"/>
        <v>24.175800000000002</v>
      </c>
      <c r="S252" s="17">
        <f t="shared" si="150"/>
        <v>2.6861999999999995</v>
      </c>
      <c r="T252" s="11" t="s">
        <v>440</v>
      </c>
      <c r="U252" s="33"/>
      <c r="V252" s="33"/>
      <c r="W252" s="33"/>
    </row>
    <row r="253" spans="1:23" s="4" customFormat="1" ht="24" x14ac:dyDescent="0.5">
      <c r="A253" s="34" t="s">
        <v>115</v>
      </c>
      <c r="B253" s="25" t="s">
        <v>131</v>
      </c>
      <c r="C253" s="26" t="s">
        <v>190</v>
      </c>
      <c r="D253" s="27" t="s">
        <v>204</v>
      </c>
      <c r="E253" s="28" t="s">
        <v>360</v>
      </c>
      <c r="F253" s="29" t="s">
        <v>37</v>
      </c>
      <c r="G253" s="30" t="s">
        <v>267</v>
      </c>
      <c r="H253" s="31" t="s">
        <v>296</v>
      </c>
      <c r="I253" s="31" t="s">
        <v>25</v>
      </c>
      <c r="J253" s="32">
        <v>6</v>
      </c>
      <c r="K253" s="31" t="s">
        <v>26</v>
      </c>
      <c r="L253" s="31" t="s">
        <v>300</v>
      </c>
      <c r="M253" s="31" t="s">
        <v>30</v>
      </c>
      <c r="N253" s="15">
        <f t="shared" si="86"/>
        <v>2811</v>
      </c>
      <c r="O253" s="14">
        <v>330</v>
      </c>
      <c r="P253" s="15">
        <f t="shared" si="87"/>
        <v>927630</v>
      </c>
      <c r="Q253" s="16">
        <f t="shared" si="88"/>
        <v>92.763000000000005</v>
      </c>
      <c r="R253" s="16">
        <f t="shared" si="149"/>
        <v>83.486700000000013</v>
      </c>
      <c r="S253" s="17">
        <f t="shared" si="150"/>
        <v>9.276299999999992</v>
      </c>
      <c r="T253" s="11"/>
      <c r="U253" s="33"/>
      <c r="V253" s="33"/>
      <c r="W253" s="33"/>
    </row>
    <row r="254" spans="1:23" s="4" customFormat="1" ht="24" x14ac:dyDescent="0.5">
      <c r="A254" s="71" t="s">
        <v>116</v>
      </c>
      <c r="B254" s="25" t="s">
        <v>129</v>
      </c>
      <c r="C254" s="26" t="s">
        <v>191</v>
      </c>
      <c r="D254" s="27" t="s">
        <v>204</v>
      </c>
      <c r="E254" s="28" t="s">
        <v>361</v>
      </c>
      <c r="F254" s="29" t="s">
        <v>260</v>
      </c>
      <c r="G254" s="30" t="s">
        <v>267</v>
      </c>
      <c r="H254" s="31" t="s">
        <v>292</v>
      </c>
      <c r="I254" s="31" t="s">
        <v>32</v>
      </c>
      <c r="J254" s="32">
        <v>6</v>
      </c>
      <c r="K254" s="31" t="s">
        <v>33</v>
      </c>
      <c r="L254" s="31" t="s">
        <v>300</v>
      </c>
      <c r="M254" s="31" t="s">
        <v>91</v>
      </c>
      <c r="N254" s="15">
        <f t="shared" si="86"/>
        <v>5673</v>
      </c>
      <c r="O254" s="14">
        <v>330</v>
      </c>
      <c r="P254" s="15">
        <f t="shared" si="87"/>
        <v>1872090</v>
      </c>
      <c r="Q254" s="16">
        <f t="shared" si="88"/>
        <v>187.209</v>
      </c>
      <c r="R254" s="16">
        <f t="shared" si="149"/>
        <v>168.4881</v>
      </c>
      <c r="S254" s="17">
        <f t="shared" si="150"/>
        <v>18.7209</v>
      </c>
      <c r="T254" s="11"/>
      <c r="U254" s="33"/>
      <c r="V254" s="33"/>
      <c r="W254" s="33"/>
    </row>
    <row r="255" spans="1:23" s="4" customFormat="1" ht="23.25" x14ac:dyDescent="0.5">
      <c r="A255" s="72"/>
      <c r="B255" s="25"/>
      <c r="C255" s="26"/>
      <c r="D255" s="27"/>
      <c r="E255" s="12"/>
      <c r="F255" s="29"/>
      <c r="G255" s="30" t="s">
        <v>267</v>
      </c>
      <c r="H255" s="31" t="s">
        <v>288</v>
      </c>
      <c r="I255" s="31" t="s">
        <v>21</v>
      </c>
      <c r="J255" s="32">
        <v>6</v>
      </c>
      <c r="K255" s="31" t="s">
        <v>21</v>
      </c>
      <c r="L255" s="31" t="s">
        <v>22</v>
      </c>
      <c r="M255" s="31" t="s">
        <v>81</v>
      </c>
      <c r="N255" s="15">
        <f t="shared" si="86"/>
        <v>1163</v>
      </c>
      <c r="O255" s="14">
        <v>330</v>
      </c>
      <c r="P255" s="15">
        <f t="shared" si="87"/>
        <v>383790</v>
      </c>
      <c r="Q255" s="16">
        <f t="shared" si="88"/>
        <v>38.379000000000005</v>
      </c>
      <c r="R255" s="16">
        <f t="shared" si="149"/>
        <v>34.541100000000007</v>
      </c>
      <c r="S255" s="17">
        <f t="shared" si="150"/>
        <v>3.8378999999999976</v>
      </c>
      <c r="T255" s="11"/>
      <c r="U255" s="33"/>
      <c r="V255" s="33"/>
      <c r="W255" s="33"/>
    </row>
    <row r="256" spans="1:23" s="4" customFormat="1" ht="23.25" x14ac:dyDescent="0.5">
      <c r="A256" s="72"/>
      <c r="B256" s="25"/>
      <c r="C256" s="26"/>
      <c r="D256" s="27"/>
      <c r="E256" s="12"/>
      <c r="F256" s="29"/>
      <c r="G256" s="30" t="s">
        <v>267</v>
      </c>
      <c r="H256" s="31" t="s">
        <v>288</v>
      </c>
      <c r="I256" s="31" t="s">
        <v>48</v>
      </c>
      <c r="J256" s="32">
        <v>6</v>
      </c>
      <c r="K256" s="31" t="s">
        <v>20</v>
      </c>
      <c r="L256" s="31" t="s">
        <v>20</v>
      </c>
      <c r="M256" s="31" t="s">
        <v>33</v>
      </c>
      <c r="N256" s="15">
        <f t="shared" si="86"/>
        <v>514</v>
      </c>
      <c r="O256" s="14">
        <v>330</v>
      </c>
      <c r="P256" s="15">
        <f t="shared" si="87"/>
        <v>169620</v>
      </c>
      <c r="Q256" s="16">
        <f t="shared" si="88"/>
        <v>16.962</v>
      </c>
      <c r="R256" s="16">
        <f t="shared" si="149"/>
        <v>15.2658</v>
      </c>
      <c r="S256" s="17">
        <f t="shared" si="150"/>
        <v>1.6961999999999993</v>
      </c>
      <c r="T256" s="11"/>
      <c r="U256" s="33"/>
      <c r="V256" s="33"/>
      <c r="W256" s="33"/>
    </row>
    <row r="257" spans="1:23" s="4" customFormat="1" ht="23.25" x14ac:dyDescent="0.5">
      <c r="A257" s="73"/>
      <c r="B257" s="25"/>
      <c r="C257" s="26"/>
      <c r="D257" s="27"/>
      <c r="E257" s="12"/>
      <c r="F257" s="29"/>
      <c r="G257" s="30"/>
      <c r="H257" s="31"/>
      <c r="I257" s="31"/>
      <c r="J257" s="32"/>
      <c r="K257" s="31"/>
      <c r="L257" s="31"/>
      <c r="M257" s="31"/>
      <c r="N257" s="15"/>
      <c r="O257" s="14"/>
      <c r="P257" s="15">
        <f>SUM(P254:P256)</f>
        <v>2425500</v>
      </c>
      <c r="Q257" s="16">
        <f t="shared" si="88"/>
        <v>242.55</v>
      </c>
      <c r="R257" s="16">
        <f t="shared" si="149"/>
        <v>218.29500000000002</v>
      </c>
      <c r="S257" s="17">
        <f t="shared" si="150"/>
        <v>24.254999999999995</v>
      </c>
      <c r="T257" s="11"/>
      <c r="U257" s="33"/>
      <c r="V257" s="33"/>
      <c r="W257" s="33"/>
    </row>
    <row r="258" spans="1:23" s="4" customFormat="1" ht="24" x14ac:dyDescent="0.5">
      <c r="A258" s="71" t="s">
        <v>117</v>
      </c>
      <c r="B258" s="25" t="s">
        <v>130</v>
      </c>
      <c r="C258" s="26" t="s">
        <v>192</v>
      </c>
      <c r="D258" s="27" t="s">
        <v>204</v>
      </c>
      <c r="E258" s="28" t="s">
        <v>362</v>
      </c>
      <c r="F258" s="29" t="s">
        <v>38</v>
      </c>
      <c r="G258" s="30" t="s">
        <v>267</v>
      </c>
      <c r="H258" s="31" t="s">
        <v>274</v>
      </c>
      <c r="I258" s="31" t="s">
        <v>32</v>
      </c>
      <c r="J258" s="32">
        <v>6</v>
      </c>
      <c r="K258" s="31" t="s">
        <v>24</v>
      </c>
      <c r="L258" s="31" t="s">
        <v>300</v>
      </c>
      <c r="M258" s="31" t="s">
        <v>116</v>
      </c>
      <c r="N258" s="15">
        <f t="shared" si="86"/>
        <v>2099</v>
      </c>
      <c r="O258" s="14">
        <v>330</v>
      </c>
      <c r="P258" s="15">
        <f t="shared" si="87"/>
        <v>692670</v>
      </c>
      <c r="Q258" s="16">
        <f t="shared" si="88"/>
        <v>69.26700000000001</v>
      </c>
      <c r="R258" s="16">
        <f t="shared" si="149"/>
        <v>62.340300000000013</v>
      </c>
      <c r="S258" s="17">
        <f t="shared" si="150"/>
        <v>6.9266999999999967</v>
      </c>
      <c r="T258" s="11"/>
      <c r="U258" s="33"/>
      <c r="V258" s="33"/>
      <c r="W258" s="33"/>
    </row>
    <row r="259" spans="1:23" s="4" customFormat="1" ht="23.25" x14ac:dyDescent="0.5">
      <c r="A259" s="72"/>
      <c r="B259" s="25"/>
      <c r="C259" s="26"/>
      <c r="D259" s="27"/>
      <c r="E259" s="12"/>
      <c r="F259" s="29"/>
      <c r="G259" s="30" t="s">
        <v>267</v>
      </c>
      <c r="H259" s="31" t="s">
        <v>274</v>
      </c>
      <c r="I259" s="31" t="s">
        <v>31</v>
      </c>
      <c r="J259" s="32">
        <v>6</v>
      </c>
      <c r="K259" s="31" t="s">
        <v>22</v>
      </c>
      <c r="L259" s="31" t="s">
        <v>20</v>
      </c>
      <c r="M259" s="31" t="s">
        <v>86</v>
      </c>
      <c r="N259" s="15">
        <f t="shared" si="86"/>
        <v>1368</v>
      </c>
      <c r="O259" s="14">
        <v>330</v>
      </c>
      <c r="P259" s="15">
        <f t="shared" si="87"/>
        <v>451440</v>
      </c>
      <c r="Q259" s="16">
        <f t="shared" si="88"/>
        <v>45.144000000000005</v>
      </c>
      <c r="R259" s="16">
        <f t="shared" si="149"/>
        <v>40.629600000000003</v>
      </c>
      <c r="S259" s="17">
        <f t="shared" si="150"/>
        <v>4.514400000000002</v>
      </c>
      <c r="T259" s="11"/>
      <c r="U259" s="33"/>
      <c r="V259" s="33"/>
      <c r="W259" s="33"/>
    </row>
    <row r="260" spans="1:23" s="4" customFormat="1" ht="23.25" x14ac:dyDescent="0.5">
      <c r="A260" s="72"/>
      <c r="B260" s="25"/>
      <c r="C260" s="26"/>
      <c r="D260" s="27"/>
      <c r="E260" s="12"/>
      <c r="F260" s="29"/>
      <c r="G260" s="30" t="s">
        <v>267</v>
      </c>
      <c r="H260" s="31" t="s">
        <v>274</v>
      </c>
      <c r="I260" s="31" t="s">
        <v>29</v>
      </c>
      <c r="J260" s="32">
        <v>6</v>
      </c>
      <c r="K260" s="31" t="s">
        <v>23</v>
      </c>
      <c r="L260" s="31" t="s">
        <v>20</v>
      </c>
      <c r="M260" s="31" t="s">
        <v>97</v>
      </c>
      <c r="N260" s="15">
        <f t="shared" ref="N260:N287" si="156">K260*400+L260*100+M260</f>
        <v>1780</v>
      </c>
      <c r="O260" s="14">
        <v>330</v>
      </c>
      <c r="P260" s="15">
        <f t="shared" ref="P260:P288" si="157">N260*O260</f>
        <v>587400</v>
      </c>
      <c r="Q260" s="16">
        <f t="shared" ref="Q260:Q289" si="158">P260*0.01%</f>
        <v>58.74</v>
      </c>
      <c r="R260" s="16">
        <f t="shared" si="149"/>
        <v>52.866</v>
      </c>
      <c r="S260" s="17">
        <f t="shared" si="150"/>
        <v>5.8740000000000023</v>
      </c>
      <c r="T260" s="11"/>
      <c r="U260" s="33"/>
      <c r="V260" s="33"/>
      <c r="W260" s="33"/>
    </row>
    <row r="261" spans="1:23" s="4" customFormat="1" ht="23.25" x14ac:dyDescent="0.5">
      <c r="A261" s="73"/>
      <c r="B261" s="25"/>
      <c r="C261" s="26"/>
      <c r="D261" s="27"/>
      <c r="E261" s="12"/>
      <c r="F261" s="29"/>
      <c r="G261" s="30"/>
      <c r="H261" s="31"/>
      <c r="I261" s="31"/>
      <c r="J261" s="32"/>
      <c r="K261" s="31"/>
      <c r="L261" s="31"/>
      <c r="M261" s="31"/>
      <c r="N261" s="15"/>
      <c r="O261" s="14"/>
      <c r="P261" s="15">
        <f>SUM(P258:P260)</f>
        <v>1731510</v>
      </c>
      <c r="Q261" s="16">
        <f t="shared" si="158"/>
        <v>173.15100000000001</v>
      </c>
      <c r="R261" s="16">
        <f t="shared" si="149"/>
        <v>155.83590000000001</v>
      </c>
      <c r="S261" s="17">
        <f t="shared" si="150"/>
        <v>17.315100000000001</v>
      </c>
      <c r="T261" s="11"/>
      <c r="U261" s="33"/>
      <c r="V261" s="33"/>
      <c r="W261" s="33"/>
    </row>
    <row r="262" spans="1:23" s="4" customFormat="1" ht="24" x14ac:dyDescent="0.5">
      <c r="A262" s="71" t="s">
        <v>118</v>
      </c>
      <c r="B262" s="25" t="s">
        <v>130</v>
      </c>
      <c r="C262" s="26" t="s">
        <v>193</v>
      </c>
      <c r="D262" s="27" t="s">
        <v>221</v>
      </c>
      <c r="E262" s="28" t="s">
        <v>363</v>
      </c>
      <c r="F262" s="29" t="s">
        <v>261</v>
      </c>
      <c r="G262" s="30" t="s">
        <v>267</v>
      </c>
      <c r="H262" s="31" t="s">
        <v>280</v>
      </c>
      <c r="I262" s="31" t="s">
        <v>51</v>
      </c>
      <c r="J262" s="32">
        <v>6</v>
      </c>
      <c r="K262" s="31" t="s">
        <v>30</v>
      </c>
      <c r="L262" s="31" t="s">
        <v>22</v>
      </c>
      <c r="M262" s="31" t="s">
        <v>116</v>
      </c>
      <c r="N262" s="15">
        <f t="shared" si="156"/>
        <v>4799</v>
      </c>
      <c r="O262" s="14">
        <v>330</v>
      </c>
      <c r="P262" s="15">
        <f t="shared" si="157"/>
        <v>1583670</v>
      </c>
      <c r="Q262" s="16">
        <f t="shared" si="158"/>
        <v>158.36700000000002</v>
      </c>
      <c r="R262" s="16">
        <f t="shared" si="149"/>
        <v>142.53030000000001</v>
      </c>
      <c r="S262" s="17">
        <f t="shared" si="150"/>
        <v>15.836700000000008</v>
      </c>
      <c r="T262" s="11"/>
      <c r="U262" s="33"/>
      <c r="V262" s="33"/>
      <c r="W262" s="33"/>
    </row>
    <row r="263" spans="1:23" s="4" customFormat="1" ht="23.25" x14ac:dyDescent="0.5">
      <c r="A263" s="72"/>
      <c r="B263" s="25"/>
      <c r="C263" s="26"/>
      <c r="D263" s="27"/>
      <c r="E263" s="12"/>
      <c r="F263" s="29"/>
      <c r="G263" s="30" t="s">
        <v>267</v>
      </c>
      <c r="H263" s="31" t="s">
        <v>269</v>
      </c>
      <c r="I263" s="31" t="s">
        <v>97</v>
      </c>
      <c r="J263" s="32">
        <v>6</v>
      </c>
      <c r="K263" s="31" t="s">
        <v>300</v>
      </c>
      <c r="L263" s="31" t="s">
        <v>20</v>
      </c>
      <c r="M263" s="31" t="s">
        <v>34</v>
      </c>
      <c r="N263" s="15">
        <f t="shared" si="156"/>
        <v>115</v>
      </c>
      <c r="O263" s="14">
        <v>330</v>
      </c>
      <c r="P263" s="15">
        <f t="shared" si="157"/>
        <v>37950</v>
      </c>
      <c r="Q263" s="16">
        <f t="shared" si="158"/>
        <v>3.7950000000000004</v>
      </c>
      <c r="R263" s="16">
        <f t="shared" si="149"/>
        <v>3.4155000000000002</v>
      </c>
      <c r="S263" s="17">
        <f t="shared" si="150"/>
        <v>0.37950000000000017</v>
      </c>
      <c r="T263" s="11"/>
      <c r="U263" s="33"/>
      <c r="V263" s="33"/>
      <c r="W263" s="33"/>
    </row>
    <row r="264" spans="1:23" s="4" customFormat="1" ht="23.25" x14ac:dyDescent="0.5">
      <c r="A264" s="73"/>
      <c r="B264" s="25"/>
      <c r="C264" s="26"/>
      <c r="D264" s="27"/>
      <c r="E264" s="12"/>
      <c r="F264" s="29"/>
      <c r="G264" s="30"/>
      <c r="H264" s="31"/>
      <c r="I264" s="31"/>
      <c r="J264" s="32"/>
      <c r="K264" s="31"/>
      <c r="L264" s="31"/>
      <c r="M264" s="31"/>
      <c r="N264" s="15"/>
      <c r="O264" s="14"/>
      <c r="P264" s="15">
        <f>SUM(P262:P263)</f>
        <v>1621620</v>
      </c>
      <c r="Q264" s="16">
        <f t="shared" si="158"/>
        <v>162.16200000000001</v>
      </c>
      <c r="R264" s="16">
        <f t="shared" si="149"/>
        <v>145.94580000000002</v>
      </c>
      <c r="S264" s="17">
        <f t="shared" si="150"/>
        <v>16.216199999999986</v>
      </c>
      <c r="T264" s="11"/>
      <c r="U264" s="33"/>
      <c r="V264" s="33"/>
      <c r="W264" s="33"/>
    </row>
    <row r="265" spans="1:23" s="4" customFormat="1" ht="24" x14ac:dyDescent="0.5">
      <c r="A265" s="34" t="s">
        <v>119</v>
      </c>
      <c r="B265" s="25" t="s">
        <v>129</v>
      </c>
      <c r="C265" s="26" t="s">
        <v>194</v>
      </c>
      <c r="D265" s="27" t="s">
        <v>206</v>
      </c>
      <c r="E265" s="28" t="s">
        <v>364</v>
      </c>
      <c r="F265" s="29" t="s">
        <v>262</v>
      </c>
      <c r="G265" s="30" t="s">
        <v>267</v>
      </c>
      <c r="H265" s="31" t="s">
        <v>297</v>
      </c>
      <c r="I265" s="31" t="s">
        <v>20</v>
      </c>
      <c r="J265" s="32">
        <v>6</v>
      </c>
      <c r="K265" s="31" t="s">
        <v>67</v>
      </c>
      <c r="L265" s="31" t="s">
        <v>300</v>
      </c>
      <c r="M265" s="31" t="s">
        <v>74</v>
      </c>
      <c r="N265" s="15">
        <f t="shared" si="156"/>
        <v>19656</v>
      </c>
      <c r="O265" s="14">
        <v>330</v>
      </c>
      <c r="P265" s="15">
        <f t="shared" si="157"/>
        <v>6486480</v>
      </c>
      <c r="Q265" s="16">
        <f t="shared" si="158"/>
        <v>648.64800000000002</v>
      </c>
      <c r="R265" s="16">
        <f t="shared" si="149"/>
        <v>583.78320000000008</v>
      </c>
      <c r="S265" s="17">
        <f t="shared" si="150"/>
        <v>64.864799999999946</v>
      </c>
      <c r="T265" s="11"/>
      <c r="U265" s="33"/>
      <c r="V265" s="33"/>
      <c r="W265" s="33"/>
    </row>
    <row r="266" spans="1:23" s="4" customFormat="1" ht="23.25" x14ac:dyDescent="0.5">
      <c r="A266" s="44" t="s">
        <v>120</v>
      </c>
      <c r="B266" s="25" t="s">
        <v>130</v>
      </c>
      <c r="C266" s="26" t="s">
        <v>442</v>
      </c>
      <c r="D266" s="27" t="s">
        <v>204</v>
      </c>
      <c r="E266" s="19">
        <v>3470300093331</v>
      </c>
      <c r="F266" s="13" t="s">
        <v>441</v>
      </c>
      <c r="G266" s="14" t="s">
        <v>392</v>
      </c>
      <c r="H266" s="14">
        <v>918</v>
      </c>
      <c r="I266" s="14">
        <v>26</v>
      </c>
      <c r="J266" s="14">
        <v>1</v>
      </c>
      <c r="K266" s="14">
        <v>1</v>
      </c>
      <c r="L266" s="14">
        <v>0</v>
      </c>
      <c r="M266" s="14">
        <v>93</v>
      </c>
      <c r="N266" s="15">
        <f>K266*400+L266*100+M266</f>
        <v>493</v>
      </c>
      <c r="O266" s="14">
        <v>330</v>
      </c>
      <c r="P266" s="15">
        <f>N266*O266</f>
        <v>162690</v>
      </c>
      <c r="Q266" s="16">
        <f t="shared" si="158"/>
        <v>16.269000000000002</v>
      </c>
      <c r="R266" s="16">
        <f t="shared" si="149"/>
        <v>14.642100000000003</v>
      </c>
      <c r="S266" s="17">
        <f t="shared" si="150"/>
        <v>1.6268999999999991</v>
      </c>
      <c r="T266" s="11"/>
      <c r="U266" s="33"/>
      <c r="V266" s="33"/>
      <c r="W266" s="33"/>
    </row>
    <row r="267" spans="1:23" s="4" customFormat="1" ht="23.25" x14ac:dyDescent="0.5">
      <c r="A267" s="44" t="s">
        <v>121</v>
      </c>
      <c r="B267" s="25" t="s">
        <v>130</v>
      </c>
      <c r="C267" s="26" t="s">
        <v>411</v>
      </c>
      <c r="D267" s="27" t="s">
        <v>204</v>
      </c>
      <c r="E267" s="12">
        <v>3470300110538</v>
      </c>
      <c r="F267" s="13" t="s">
        <v>412</v>
      </c>
      <c r="G267" s="14" t="s">
        <v>392</v>
      </c>
      <c r="H267" s="14">
        <v>820</v>
      </c>
      <c r="I267" s="14">
        <v>33</v>
      </c>
      <c r="J267" s="14">
        <v>1</v>
      </c>
      <c r="K267" s="14">
        <v>1</v>
      </c>
      <c r="L267" s="14">
        <v>2</v>
      </c>
      <c r="M267" s="14">
        <v>74</v>
      </c>
      <c r="N267" s="15">
        <f>K267*400+L267*100+M267</f>
        <v>674</v>
      </c>
      <c r="O267" s="14">
        <v>330</v>
      </c>
      <c r="P267" s="15">
        <f>N267*O267</f>
        <v>222420</v>
      </c>
      <c r="Q267" s="16">
        <f t="shared" si="158"/>
        <v>22.242000000000001</v>
      </c>
      <c r="R267" s="16">
        <f t="shared" si="149"/>
        <v>20.017800000000001</v>
      </c>
      <c r="S267" s="17">
        <f t="shared" si="150"/>
        <v>2.2241999999999997</v>
      </c>
      <c r="T267" s="11"/>
      <c r="U267" s="33"/>
      <c r="V267" s="33"/>
      <c r="W267" s="33"/>
    </row>
    <row r="268" spans="1:23" s="4" customFormat="1" ht="24" x14ac:dyDescent="0.5">
      <c r="A268" s="71" t="s">
        <v>122</v>
      </c>
      <c r="B268" s="25" t="s">
        <v>129</v>
      </c>
      <c r="C268" s="26" t="s">
        <v>195</v>
      </c>
      <c r="D268" s="27" t="s">
        <v>222</v>
      </c>
      <c r="E268" s="28" t="s">
        <v>365</v>
      </c>
      <c r="F268" s="29" t="s">
        <v>263</v>
      </c>
      <c r="G268" s="30" t="s">
        <v>267</v>
      </c>
      <c r="H268" s="31" t="s">
        <v>390</v>
      </c>
      <c r="I268" s="31" t="s">
        <v>35</v>
      </c>
      <c r="J268" s="32">
        <v>6</v>
      </c>
      <c r="K268" s="31" t="s">
        <v>28</v>
      </c>
      <c r="L268" s="31" t="s">
        <v>20</v>
      </c>
      <c r="M268" s="31" t="s">
        <v>41</v>
      </c>
      <c r="N268" s="15">
        <f t="shared" si="156"/>
        <v>3722</v>
      </c>
      <c r="O268" s="14">
        <v>330</v>
      </c>
      <c r="P268" s="15">
        <f t="shared" si="157"/>
        <v>1228260</v>
      </c>
      <c r="Q268" s="16">
        <f t="shared" si="158"/>
        <v>122.82600000000001</v>
      </c>
      <c r="R268" s="16">
        <f t="shared" si="149"/>
        <v>110.54340000000001</v>
      </c>
      <c r="S268" s="17">
        <f t="shared" si="150"/>
        <v>12.282600000000002</v>
      </c>
      <c r="T268" s="11"/>
      <c r="U268" s="33"/>
      <c r="V268" s="33"/>
      <c r="W268" s="33"/>
    </row>
    <row r="269" spans="1:23" s="4" customFormat="1" ht="24" x14ac:dyDescent="0.5">
      <c r="A269" s="72"/>
      <c r="B269" s="25" t="s">
        <v>129</v>
      </c>
      <c r="C269" s="26" t="s">
        <v>195</v>
      </c>
      <c r="D269" s="27" t="s">
        <v>222</v>
      </c>
      <c r="E269" s="28" t="s">
        <v>365</v>
      </c>
      <c r="F269" s="29" t="s">
        <v>263</v>
      </c>
      <c r="G269" s="30" t="s">
        <v>267</v>
      </c>
      <c r="H269" s="31" t="s">
        <v>280</v>
      </c>
      <c r="I269" s="31" t="s">
        <v>24</v>
      </c>
      <c r="J269" s="32">
        <v>6</v>
      </c>
      <c r="K269" s="31" t="s">
        <v>22</v>
      </c>
      <c r="L269" s="31" t="s">
        <v>20</v>
      </c>
      <c r="M269" s="31" t="s">
        <v>34</v>
      </c>
      <c r="N269" s="15">
        <f t="shared" ref="N269" si="159">K269*400+L269*100+M269</f>
        <v>1315</v>
      </c>
      <c r="O269" s="14">
        <v>330</v>
      </c>
      <c r="P269" s="15">
        <f t="shared" ref="P269" si="160">N269*O269</f>
        <v>433950</v>
      </c>
      <c r="Q269" s="16">
        <f t="shared" ref="Q269:Q270" si="161">P269*0.01%</f>
        <v>43.395000000000003</v>
      </c>
      <c r="R269" s="16">
        <f t="shared" ref="R269:R270" si="162">Q269*90%</f>
        <v>39.055500000000002</v>
      </c>
      <c r="S269" s="17">
        <f t="shared" ref="S269:S270" si="163">Q269-R269</f>
        <v>4.339500000000001</v>
      </c>
      <c r="T269" s="11"/>
      <c r="U269" s="33"/>
      <c r="V269" s="33"/>
      <c r="W269" s="33"/>
    </row>
    <row r="270" spans="1:23" s="4" customFormat="1" ht="24" x14ac:dyDescent="0.5">
      <c r="A270" s="73"/>
      <c r="B270" s="25"/>
      <c r="C270" s="26"/>
      <c r="D270" s="27"/>
      <c r="E270" s="28"/>
      <c r="F270" s="29"/>
      <c r="G270" s="30"/>
      <c r="H270" s="31"/>
      <c r="I270" s="31"/>
      <c r="J270" s="32"/>
      <c r="K270" s="31"/>
      <c r="L270" s="31"/>
      <c r="M270" s="31"/>
      <c r="N270" s="15"/>
      <c r="O270" s="14"/>
      <c r="P270" s="15">
        <f>SUM(P268:P269)</f>
        <v>1662210</v>
      </c>
      <c r="Q270" s="16">
        <f t="shared" si="161"/>
        <v>166.221</v>
      </c>
      <c r="R270" s="16">
        <f t="shared" si="162"/>
        <v>149.59890000000001</v>
      </c>
      <c r="S270" s="17">
        <f t="shared" si="163"/>
        <v>16.622099999999989</v>
      </c>
      <c r="T270" s="11"/>
      <c r="U270" s="33"/>
      <c r="V270" s="33"/>
      <c r="W270" s="33"/>
    </row>
    <row r="271" spans="1:23" s="4" customFormat="1" ht="24" x14ac:dyDescent="0.5">
      <c r="A271" s="34" t="s">
        <v>123</v>
      </c>
      <c r="B271" s="25" t="s">
        <v>130</v>
      </c>
      <c r="C271" s="26" t="s">
        <v>196</v>
      </c>
      <c r="D271" s="27" t="s">
        <v>206</v>
      </c>
      <c r="E271" s="28" t="s">
        <v>366</v>
      </c>
      <c r="F271" s="29" t="s">
        <v>88</v>
      </c>
      <c r="G271" s="30" t="s">
        <v>267</v>
      </c>
      <c r="H271" s="31" t="s">
        <v>283</v>
      </c>
      <c r="I271" s="31" t="s">
        <v>50</v>
      </c>
      <c r="J271" s="32">
        <v>6</v>
      </c>
      <c r="K271" s="31" t="s">
        <v>21</v>
      </c>
      <c r="L271" s="31" t="s">
        <v>300</v>
      </c>
      <c r="M271" s="31" t="s">
        <v>55</v>
      </c>
      <c r="N271" s="15">
        <f t="shared" si="156"/>
        <v>836</v>
      </c>
      <c r="O271" s="14">
        <v>330</v>
      </c>
      <c r="P271" s="15">
        <f t="shared" si="157"/>
        <v>275880</v>
      </c>
      <c r="Q271" s="16">
        <f t="shared" si="158"/>
        <v>27.588000000000001</v>
      </c>
      <c r="R271" s="16">
        <f t="shared" si="149"/>
        <v>24.8292</v>
      </c>
      <c r="S271" s="17">
        <f t="shared" si="150"/>
        <v>2.7588000000000008</v>
      </c>
      <c r="T271" s="11"/>
      <c r="U271" s="33"/>
      <c r="V271" s="33"/>
      <c r="W271" s="33"/>
    </row>
    <row r="272" spans="1:23" s="4" customFormat="1" ht="24" x14ac:dyDescent="0.5">
      <c r="A272" s="34" t="s">
        <v>124</v>
      </c>
      <c r="B272" s="25" t="s">
        <v>129</v>
      </c>
      <c r="C272" s="26" t="s">
        <v>197</v>
      </c>
      <c r="D272" s="27" t="s">
        <v>204</v>
      </c>
      <c r="E272" s="28" t="s">
        <v>367</v>
      </c>
      <c r="F272" s="29" t="s">
        <v>264</v>
      </c>
      <c r="G272" s="30" t="s">
        <v>267</v>
      </c>
      <c r="H272" s="31" t="s">
        <v>285</v>
      </c>
      <c r="I272" s="31" t="s">
        <v>38</v>
      </c>
      <c r="J272" s="32">
        <v>6</v>
      </c>
      <c r="K272" s="31" t="s">
        <v>23</v>
      </c>
      <c r="L272" s="31" t="s">
        <v>22</v>
      </c>
      <c r="M272" s="31" t="s">
        <v>50</v>
      </c>
      <c r="N272" s="15">
        <f t="shared" si="156"/>
        <v>1931</v>
      </c>
      <c r="O272" s="14">
        <v>330</v>
      </c>
      <c r="P272" s="15">
        <f t="shared" si="157"/>
        <v>637230</v>
      </c>
      <c r="Q272" s="16">
        <f t="shared" si="158"/>
        <v>63.723000000000006</v>
      </c>
      <c r="R272" s="16">
        <f t="shared" si="149"/>
        <v>57.350700000000003</v>
      </c>
      <c r="S272" s="17">
        <v>6</v>
      </c>
      <c r="T272" s="11" t="s">
        <v>373</v>
      </c>
      <c r="U272" s="33"/>
      <c r="V272" s="33"/>
      <c r="W272" s="33"/>
    </row>
    <row r="273" spans="1:23" s="4" customFormat="1" ht="23.25" x14ac:dyDescent="0.5">
      <c r="A273" s="44" t="s">
        <v>125</v>
      </c>
      <c r="B273" s="25" t="s">
        <v>130</v>
      </c>
      <c r="C273" s="26" t="s">
        <v>462</v>
      </c>
      <c r="D273" s="27" t="s">
        <v>206</v>
      </c>
      <c r="E273" s="12">
        <v>3470300104651</v>
      </c>
      <c r="F273" s="13" t="s">
        <v>118</v>
      </c>
      <c r="G273" s="14" t="s">
        <v>392</v>
      </c>
      <c r="H273" s="14">
        <v>932</v>
      </c>
      <c r="I273" s="14">
        <v>2</v>
      </c>
      <c r="J273" s="14">
        <v>1</v>
      </c>
      <c r="K273" s="14">
        <v>40</v>
      </c>
      <c r="L273" s="14">
        <v>0</v>
      </c>
      <c r="M273" s="14">
        <v>94</v>
      </c>
      <c r="N273" s="15">
        <f t="shared" si="156"/>
        <v>16094</v>
      </c>
      <c r="O273" s="14">
        <v>330</v>
      </c>
      <c r="P273" s="15">
        <f t="shared" si="157"/>
        <v>5311020</v>
      </c>
      <c r="Q273" s="16">
        <f t="shared" si="158"/>
        <v>531.10199999999998</v>
      </c>
      <c r="R273" s="16">
        <f t="shared" si="149"/>
        <v>477.99180000000001</v>
      </c>
      <c r="S273" s="17">
        <f t="shared" si="150"/>
        <v>53.110199999999963</v>
      </c>
      <c r="T273" s="11"/>
      <c r="U273" s="33"/>
      <c r="V273" s="33"/>
      <c r="W273" s="33"/>
    </row>
    <row r="274" spans="1:23" s="4" customFormat="1" ht="23.25" x14ac:dyDescent="0.5">
      <c r="A274" s="71" t="s">
        <v>472</v>
      </c>
      <c r="B274" s="25" t="s">
        <v>129</v>
      </c>
      <c r="C274" s="26" t="s">
        <v>198</v>
      </c>
      <c r="D274" s="27" t="s">
        <v>204</v>
      </c>
      <c r="E274" s="12">
        <v>3470300114061</v>
      </c>
      <c r="F274" s="13" t="s">
        <v>265</v>
      </c>
      <c r="G274" s="14" t="s">
        <v>392</v>
      </c>
      <c r="H274" s="14">
        <v>915</v>
      </c>
      <c r="I274" s="14">
        <v>12</v>
      </c>
      <c r="J274" s="14">
        <v>1</v>
      </c>
      <c r="K274" s="14">
        <v>2</v>
      </c>
      <c r="L274" s="14">
        <v>2</v>
      </c>
      <c r="M274" s="14">
        <v>66</v>
      </c>
      <c r="N274" s="15">
        <f t="shared" si="156"/>
        <v>1066</v>
      </c>
      <c r="O274" s="14">
        <v>330</v>
      </c>
      <c r="P274" s="15">
        <f t="shared" si="157"/>
        <v>351780</v>
      </c>
      <c r="Q274" s="16">
        <f t="shared" si="158"/>
        <v>35.178000000000004</v>
      </c>
      <c r="R274" s="16">
        <f t="shared" si="149"/>
        <v>31.660200000000003</v>
      </c>
      <c r="S274" s="17">
        <f t="shared" si="150"/>
        <v>3.5178000000000011</v>
      </c>
      <c r="T274" s="11"/>
      <c r="U274" s="33"/>
      <c r="V274" s="33"/>
      <c r="W274" s="33"/>
    </row>
    <row r="275" spans="1:23" s="4" customFormat="1" ht="23.25" x14ac:dyDescent="0.5">
      <c r="A275" s="72"/>
      <c r="B275" s="25"/>
      <c r="C275" s="26"/>
      <c r="D275" s="27"/>
      <c r="E275" s="12"/>
      <c r="F275" s="13" t="s">
        <v>265</v>
      </c>
      <c r="G275" s="14" t="s">
        <v>392</v>
      </c>
      <c r="H275" s="14">
        <v>916</v>
      </c>
      <c r="I275" s="14">
        <v>4</v>
      </c>
      <c r="J275" s="14">
        <v>1</v>
      </c>
      <c r="K275" s="14">
        <v>2</v>
      </c>
      <c r="L275" s="14">
        <v>0</v>
      </c>
      <c r="M275" s="14">
        <v>10</v>
      </c>
      <c r="N275" s="15">
        <f t="shared" si="156"/>
        <v>810</v>
      </c>
      <c r="O275" s="14">
        <v>330</v>
      </c>
      <c r="P275" s="15">
        <f t="shared" si="157"/>
        <v>267300</v>
      </c>
      <c r="Q275" s="16">
        <f t="shared" si="158"/>
        <v>26.73</v>
      </c>
      <c r="R275" s="16">
        <f t="shared" si="149"/>
        <v>24.057000000000002</v>
      </c>
      <c r="S275" s="17">
        <f t="shared" si="150"/>
        <v>2.6729999999999983</v>
      </c>
      <c r="T275" s="11"/>
      <c r="U275" s="33"/>
      <c r="V275" s="33"/>
      <c r="W275" s="33"/>
    </row>
    <row r="276" spans="1:23" s="4" customFormat="1" ht="23.25" x14ac:dyDescent="0.5">
      <c r="A276" s="72"/>
      <c r="B276" s="25"/>
      <c r="C276" s="26"/>
      <c r="D276" s="27"/>
      <c r="E276" s="12"/>
      <c r="F276" s="13" t="s">
        <v>265</v>
      </c>
      <c r="G276" s="14" t="s">
        <v>392</v>
      </c>
      <c r="H276" s="14">
        <v>820</v>
      </c>
      <c r="I276" s="14">
        <v>29</v>
      </c>
      <c r="J276" s="14">
        <v>1</v>
      </c>
      <c r="K276" s="14">
        <v>6</v>
      </c>
      <c r="L276" s="14">
        <v>0</v>
      </c>
      <c r="M276" s="14">
        <v>32</v>
      </c>
      <c r="N276" s="15">
        <f t="shared" si="156"/>
        <v>2432</v>
      </c>
      <c r="O276" s="14">
        <v>330</v>
      </c>
      <c r="P276" s="15">
        <f t="shared" si="157"/>
        <v>802560</v>
      </c>
      <c r="Q276" s="16">
        <f t="shared" si="158"/>
        <v>80.256</v>
      </c>
      <c r="R276" s="16">
        <f t="shared" si="149"/>
        <v>72.230400000000003</v>
      </c>
      <c r="S276" s="17">
        <f t="shared" si="150"/>
        <v>8.0255999999999972</v>
      </c>
      <c r="T276" s="11"/>
      <c r="U276" s="33"/>
      <c r="V276" s="33"/>
      <c r="W276" s="33"/>
    </row>
    <row r="277" spans="1:23" s="4" customFormat="1" ht="23.25" x14ac:dyDescent="0.5">
      <c r="A277" s="72"/>
      <c r="B277" s="25"/>
      <c r="C277" s="26"/>
      <c r="D277" s="27"/>
      <c r="E277" s="12"/>
      <c r="F277" s="13" t="s">
        <v>265</v>
      </c>
      <c r="G277" s="14" t="s">
        <v>392</v>
      </c>
      <c r="H277" s="14" t="s">
        <v>416</v>
      </c>
      <c r="I277" s="14">
        <v>55</v>
      </c>
      <c r="J277" s="14">
        <v>1</v>
      </c>
      <c r="K277" s="14">
        <v>0</v>
      </c>
      <c r="L277" s="14">
        <v>1</v>
      </c>
      <c r="M277" s="14">
        <v>77</v>
      </c>
      <c r="N277" s="15">
        <f t="shared" si="156"/>
        <v>177</v>
      </c>
      <c r="O277" s="14">
        <v>330</v>
      </c>
      <c r="P277" s="15">
        <f t="shared" si="157"/>
        <v>58410</v>
      </c>
      <c r="Q277" s="16">
        <f t="shared" si="158"/>
        <v>5.8410000000000002</v>
      </c>
      <c r="R277" s="16">
        <f t="shared" si="149"/>
        <v>5.2568999999999999</v>
      </c>
      <c r="S277" s="17">
        <f t="shared" si="150"/>
        <v>0.58410000000000029</v>
      </c>
      <c r="T277" s="11"/>
      <c r="U277" s="33"/>
      <c r="V277" s="33"/>
      <c r="W277" s="33"/>
    </row>
    <row r="278" spans="1:23" s="4" customFormat="1" ht="23.25" x14ac:dyDescent="0.5">
      <c r="A278" s="73"/>
      <c r="B278" s="25"/>
      <c r="C278" s="26"/>
      <c r="D278" s="27"/>
      <c r="E278" s="12"/>
      <c r="F278" s="13"/>
      <c r="G278" s="14"/>
      <c r="H278" s="14"/>
      <c r="I278" s="14"/>
      <c r="J278" s="14"/>
      <c r="K278" s="14"/>
      <c r="L278" s="14"/>
      <c r="M278" s="14"/>
      <c r="N278" s="15"/>
      <c r="O278" s="14"/>
      <c r="P278" s="15">
        <f>SUM(P274:P277)</f>
        <v>1480050</v>
      </c>
      <c r="Q278" s="16">
        <f t="shared" si="158"/>
        <v>148.005</v>
      </c>
      <c r="R278" s="16">
        <f t="shared" si="149"/>
        <v>133.2045</v>
      </c>
      <c r="S278" s="17">
        <f t="shared" si="150"/>
        <v>14.8005</v>
      </c>
      <c r="T278" s="11"/>
      <c r="U278" s="33"/>
      <c r="V278" s="33"/>
      <c r="W278" s="33"/>
    </row>
    <row r="279" spans="1:23" s="4" customFormat="1" ht="23.25" x14ac:dyDescent="0.5">
      <c r="A279" s="71" t="s">
        <v>470</v>
      </c>
      <c r="B279" s="25" t="s">
        <v>130</v>
      </c>
      <c r="C279" s="26" t="s">
        <v>429</v>
      </c>
      <c r="D279" s="27" t="s">
        <v>203</v>
      </c>
      <c r="E279" s="12">
        <v>3470300111348</v>
      </c>
      <c r="F279" s="13" t="s">
        <v>428</v>
      </c>
      <c r="G279" s="14" t="s">
        <v>392</v>
      </c>
      <c r="H279" s="14">
        <v>915</v>
      </c>
      <c r="I279" s="14">
        <v>1</v>
      </c>
      <c r="J279" s="14">
        <v>1</v>
      </c>
      <c r="K279" s="14">
        <v>4</v>
      </c>
      <c r="L279" s="14">
        <v>0</v>
      </c>
      <c r="M279" s="14">
        <v>28</v>
      </c>
      <c r="N279" s="15">
        <f>K279*400+L279*100+M279</f>
        <v>1628</v>
      </c>
      <c r="O279" s="14">
        <v>330</v>
      </c>
      <c r="P279" s="15">
        <f>N279*O279</f>
        <v>537240</v>
      </c>
      <c r="Q279" s="16">
        <f t="shared" si="158"/>
        <v>53.724000000000004</v>
      </c>
      <c r="R279" s="16">
        <f t="shared" si="149"/>
        <v>48.351600000000005</v>
      </c>
      <c r="S279" s="17">
        <f t="shared" si="150"/>
        <v>5.372399999999999</v>
      </c>
      <c r="T279" s="11"/>
      <c r="U279" s="33"/>
      <c r="V279" s="33"/>
      <c r="W279" s="33"/>
    </row>
    <row r="280" spans="1:23" s="4" customFormat="1" ht="23.25" x14ac:dyDescent="0.5">
      <c r="A280" s="72"/>
      <c r="B280" s="25"/>
      <c r="C280" s="26"/>
      <c r="D280" s="27"/>
      <c r="E280" s="12"/>
      <c r="F280" s="13" t="s">
        <v>428</v>
      </c>
      <c r="G280" s="14" t="s">
        <v>392</v>
      </c>
      <c r="H280" s="14">
        <v>916</v>
      </c>
      <c r="I280" s="14">
        <v>2</v>
      </c>
      <c r="J280" s="14">
        <v>1</v>
      </c>
      <c r="K280" s="14">
        <v>1</v>
      </c>
      <c r="L280" s="14">
        <v>3</v>
      </c>
      <c r="M280" s="14">
        <v>90</v>
      </c>
      <c r="N280" s="15">
        <f>K280*400+L280*100+M280</f>
        <v>790</v>
      </c>
      <c r="O280" s="14">
        <v>330</v>
      </c>
      <c r="P280" s="15">
        <f>N280*O280</f>
        <v>260700</v>
      </c>
      <c r="Q280" s="16">
        <f t="shared" si="158"/>
        <v>26.07</v>
      </c>
      <c r="R280" s="16">
        <f t="shared" si="149"/>
        <v>23.463000000000001</v>
      </c>
      <c r="S280" s="17">
        <f t="shared" si="150"/>
        <v>2.6069999999999993</v>
      </c>
      <c r="T280" s="11"/>
      <c r="U280" s="33"/>
      <c r="V280" s="33"/>
      <c r="W280" s="33"/>
    </row>
    <row r="281" spans="1:23" s="4" customFormat="1" ht="23.25" x14ac:dyDescent="0.5">
      <c r="A281" s="73"/>
      <c r="B281" s="25"/>
      <c r="C281" s="26"/>
      <c r="D281" s="27"/>
      <c r="E281" s="12"/>
      <c r="F281" s="13"/>
      <c r="G281" s="14"/>
      <c r="H281" s="14"/>
      <c r="I281" s="14"/>
      <c r="J281" s="14"/>
      <c r="K281" s="14"/>
      <c r="L281" s="14"/>
      <c r="M281" s="14"/>
      <c r="N281" s="15"/>
      <c r="O281" s="14"/>
      <c r="P281" s="15">
        <f>SUM(P279:P280)</f>
        <v>797940</v>
      </c>
      <c r="Q281" s="16">
        <f t="shared" si="158"/>
        <v>79.793999999999997</v>
      </c>
      <c r="R281" s="16">
        <f t="shared" si="149"/>
        <v>71.814599999999999</v>
      </c>
      <c r="S281" s="17">
        <f t="shared" si="150"/>
        <v>7.9793999999999983</v>
      </c>
      <c r="T281" s="11"/>
      <c r="U281" s="33"/>
      <c r="V281" s="33"/>
      <c r="W281" s="33"/>
    </row>
    <row r="282" spans="1:23" s="4" customFormat="1" ht="24" x14ac:dyDescent="0.5">
      <c r="A282" s="34" t="s">
        <v>126</v>
      </c>
      <c r="B282" s="25" t="s">
        <v>130</v>
      </c>
      <c r="C282" s="26" t="s">
        <v>199</v>
      </c>
      <c r="D282" s="27" t="s">
        <v>203</v>
      </c>
      <c r="E282" s="28" t="s">
        <v>368</v>
      </c>
      <c r="F282" s="29" t="s">
        <v>117</v>
      </c>
      <c r="G282" s="30" t="s">
        <v>267</v>
      </c>
      <c r="H282" s="31" t="s">
        <v>269</v>
      </c>
      <c r="I282" s="31" t="s">
        <v>117</v>
      </c>
      <c r="J282" s="32">
        <v>6</v>
      </c>
      <c r="K282" s="31" t="s">
        <v>300</v>
      </c>
      <c r="L282" s="31" t="s">
        <v>20</v>
      </c>
      <c r="M282" s="31" t="s">
        <v>104</v>
      </c>
      <c r="N282" s="15">
        <f t="shared" si="156"/>
        <v>187</v>
      </c>
      <c r="O282" s="14">
        <v>330</v>
      </c>
      <c r="P282" s="15">
        <f t="shared" si="157"/>
        <v>61710</v>
      </c>
      <c r="Q282" s="16">
        <f t="shared" si="158"/>
        <v>6.1710000000000003</v>
      </c>
      <c r="R282" s="16">
        <f t="shared" si="149"/>
        <v>5.5539000000000005</v>
      </c>
      <c r="S282" s="17">
        <v>3</v>
      </c>
      <c r="T282" s="11" t="s">
        <v>419</v>
      </c>
      <c r="U282" s="33"/>
      <c r="V282" s="33"/>
      <c r="W282" s="33"/>
    </row>
    <row r="283" spans="1:23" s="4" customFormat="1" ht="24" x14ac:dyDescent="0.5">
      <c r="A283" s="34" t="s">
        <v>127</v>
      </c>
      <c r="B283" s="25" t="s">
        <v>129</v>
      </c>
      <c r="C283" s="26" t="s">
        <v>200</v>
      </c>
      <c r="D283" s="27" t="s">
        <v>203</v>
      </c>
      <c r="E283" s="28" t="s">
        <v>369</v>
      </c>
      <c r="F283" s="29" t="s">
        <v>126</v>
      </c>
      <c r="G283" s="30" t="s">
        <v>267</v>
      </c>
      <c r="H283" s="31" t="s">
        <v>284</v>
      </c>
      <c r="I283" s="31" t="s">
        <v>20</v>
      </c>
      <c r="J283" s="32">
        <v>6</v>
      </c>
      <c r="K283" s="31" t="s">
        <v>34</v>
      </c>
      <c r="L283" s="31" t="s">
        <v>21</v>
      </c>
      <c r="M283" s="31" t="s">
        <v>55</v>
      </c>
      <c r="N283" s="15">
        <f t="shared" si="156"/>
        <v>6236</v>
      </c>
      <c r="O283" s="14">
        <v>330</v>
      </c>
      <c r="P283" s="15">
        <f t="shared" si="157"/>
        <v>2057880</v>
      </c>
      <c r="Q283" s="16">
        <f t="shared" si="158"/>
        <v>205.78800000000001</v>
      </c>
      <c r="R283" s="16">
        <f t="shared" si="149"/>
        <v>185.20920000000001</v>
      </c>
      <c r="S283" s="17">
        <f t="shared" si="150"/>
        <v>20.578800000000001</v>
      </c>
      <c r="T283" s="11"/>
      <c r="U283" s="33"/>
      <c r="V283" s="33"/>
      <c r="W283" s="33"/>
    </row>
    <row r="284" spans="1:23" s="4" customFormat="1" ht="24" thickBot="1" x14ac:dyDescent="0.55000000000000004">
      <c r="A284" s="34" t="s">
        <v>471</v>
      </c>
      <c r="B284" s="25" t="s">
        <v>130</v>
      </c>
      <c r="C284" s="26" t="s">
        <v>433</v>
      </c>
      <c r="D284" s="27" t="s">
        <v>206</v>
      </c>
      <c r="E284" s="20" t="s">
        <v>431</v>
      </c>
      <c r="F284" s="13" t="s">
        <v>432</v>
      </c>
      <c r="G284" s="14" t="s">
        <v>392</v>
      </c>
      <c r="H284" s="14">
        <v>820</v>
      </c>
      <c r="I284" s="14">
        <v>31</v>
      </c>
      <c r="J284" s="14">
        <v>1</v>
      </c>
      <c r="K284" s="14">
        <v>1</v>
      </c>
      <c r="L284" s="14">
        <v>2</v>
      </c>
      <c r="M284" s="14">
        <v>16</v>
      </c>
      <c r="N284" s="15">
        <f t="shared" si="156"/>
        <v>616</v>
      </c>
      <c r="O284" s="14">
        <v>330</v>
      </c>
      <c r="P284" s="15">
        <f t="shared" si="157"/>
        <v>203280</v>
      </c>
      <c r="Q284" s="16">
        <f t="shared" si="158"/>
        <v>20.327999999999999</v>
      </c>
      <c r="R284" s="16">
        <f t="shared" si="149"/>
        <v>18.295200000000001</v>
      </c>
      <c r="S284" s="17">
        <f t="shared" si="150"/>
        <v>2.0327999999999982</v>
      </c>
      <c r="T284" s="11"/>
      <c r="U284" s="33"/>
      <c r="V284" s="33"/>
      <c r="W284" s="33"/>
    </row>
    <row r="285" spans="1:23" s="4" customFormat="1" ht="24" x14ac:dyDescent="0.5">
      <c r="A285" s="34" t="s">
        <v>264</v>
      </c>
      <c r="B285" s="25" t="s">
        <v>130</v>
      </c>
      <c r="C285" s="26" t="s">
        <v>201</v>
      </c>
      <c r="D285" s="27" t="s">
        <v>211</v>
      </c>
      <c r="E285" s="28" t="s">
        <v>370</v>
      </c>
      <c r="F285" s="29" t="s">
        <v>266</v>
      </c>
      <c r="G285" s="30" t="s">
        <v>267</v>
      </c>
      <c r="H285" s="31" t="s">
        <v>280</v>
      </c>
      <c r="I285" s="31" t="s">
        <v>27</v>
      </c>
      <c r="J285" s="32">
        <v>6</v>
      </c>
      <c r="K285" s="31" t="s">
        <v>21</v>
      </c>
      <c r="L285" s="31" t="s">
        <v>21</v>
      </c>
      <c r="M285" s="31" t="s">
        <v>47</v>
      </c>
      <c r="N285" s="15">
        <f t="shared" si="156"/>
        <v>1028</v>
      </c>
      <c r="O285" s="14">
        <v>330</v>
      </c>
      <c r="P285" s="15">
        <f t="shared" si="157"/>
        <v>339240</v>
      </c>
      <c r="Q285" s="16">
        <f t="shared" si="158"/>
        <v>33.923999999999999</v>
      </c>
      <c r="R285" s="16">
        <f t="shared" si="149"/>
        <v>30.531600000000001</v>
      </c>
      <c r="S285" s="17">
        <f t="shared" si="150"/>
        <v>3.3923999999999985</v>
      </c>
      <c r="T285" s="11"/>
      <c r="U285" s="33"/>
      <c r="V285" s="33"/>
      <c r="W285" s="33"/>
    </row>
    <row r="286" spans="1:23" s="4" customFormat="1" ht="24" x14ac:dyDescent="0.5">
      <c r="A286" s="71" t="s">
        <v>128</v>
      </c>
      <c r="B286" s="25" t="s">
        <v>131</v>
      </c>
      <c r="C286" s="26" t="s">
        <v>202</v>
      </c>
      <c r="D286" s="27" t="s">
        <v>206</v>
      </c>
      <c r="E286" s="28" t="s">
        <v>371</v>
      </c>
      <c r="F286" s="29" t="s">
        <v>106</v>
      </c>
      <c r="G286" s="30" t="s">
        <v>267</v>
      </c>
      <c r="H286" s="31" t="s">
        <v>272</v>
      </c>
      <c r="I286" s="31" t="s">
        <v>38</v>
      </c>
      <c r="J286" s="32">
        <v>6</v>
      </c>
      <c r="K286" s="31" t="s">
        <v>300</v>
      </c>
      <c r="L286" s="31" t="s">
        <v>20</v>
      </c>
      <c r="M286" s="31" t="s">
        <v>63</v>
      </c>
      <c r="N286" s="15">
        <f t="shared" si="156"/>
        <v>145</v>
      </c>
      <c r="O286" s="14">
        <v>330</v>
      </c>
      <c r="P286" s="15">
        <f t="shared" si="157"/>
        <v>47850</v>
      </c>
      <c r="Q286" s="16">
        <f t="shared" si="158"/>
        <v>4.7850000000000001</v>
      </c>
      <c r="R286" s="16">
        <f t="shared" si="149"/>
        <v>4.3065000000000007</v>
      </c>
      <c r="S286" s="17">
        <f t="shared" si="150"/>
        <v>0.47849999999999948</v>
      </c>
      <c r="T286" s="11"/>
      <c r="U286" s="33"/>
      <c r="V286" s="33"/>
      <c r="W286" s="33"/>
    </row>
    <row r="287" spans="1:23" s="4" customFormat="1" ht="23.25" x14ac:dyDescent="0.5">
      <c r="A287" s="72"/>
      <c r="B287" s="25" t="s">
        <v>131</v>
      </c>
      <c r="C287" s="26" t="s">
        <v>202</v>
      </c>
      <c r="D287" s="27" t="s">
        <v>206</v>
      </c>
      <c r="E287" s="12"/>
      <c r="F287" s="29"/>
      <c r="G287" s="30" t="s">
        <v>267</v>
      </c>
      <c r="H287" s="31" t="s">
        <v>269</v>
      </c>
      <c r="I287" s="31" t="s">
        <v>46</v>
      </c>
      <c r="J287" s="32">
        <v>6</v>
      </c>
      <c r="K287" s="31" t="s">
        <v>20</v>
      </c>
      <c r="L287" s="31" t="s">
        <v>20</v>
      </c>
      <c r="M287" s="31" t="s">
        <v>26</v>
      </c>
      <c r="N287" s="15">
        <f t="shared" si="156"/>
        <v>507</v>
      </c>
      <c r="O287" s="14">
        <v>330</v>
      </c>
      <c r="P287" s="15">
        <f t="shared" si="157"/>
        <v>167310</v>
      </c>
      <c r="Q287" s="16">
        <f t="shared" si="158"/>
        <v>16.731000000000002</v>
      </c>
      <c r="R287" s="16">
        <f t="shared" si="149"/>
        <v>15.057900000000002</v>
      </c>
      <c r="S287" s="17">
        <f t="shared" si="150"/>
        <v>1.6730999999999998</v>
      </c>
      <c r="T287" s="11"/>
      <c r="U287" s="33"/>
      <c r="V287" s="33"/>
      <c r="W287" s="33"/>
    </row>
    <row r="288" spans="1:23" s="4" customFormat="1" ht="23.25" x14ac:dyDescent="0.5">
      <c r="A288" s="72"/>
      <c r="B288" s="46"/>
      <c r="C288" s="47"/>
      <c r="D288" s="48"/>
      <c r="E288" s="12"/>
      <c r="F288" s="45"/>
      <c r="G288" s="30" t="s">
        <v>267</v>
      </c>
      <c r="H288" s="14"/>
      <c r="I288" s="14"/>
      <c r="J288" s="32">
        <v>6</v>
      </c>
      <c r="K288" s="14"/>
      <c r="L288" s="14"/>
      <c r="M288" s="14"/>
      <c r="N288" s="15">
        <f>K288*400+L288*100+M288</f>
        <v>0</v>
      </c>
      <c r="O288" s="14">
        <v>330</v>
      </c>
      <c r="P288" s="15">
        <f t="shared" si="157"/>
        <v>0</v>
      </c>
      <c r="Q288" s="16">
        <f t="shared" si="158"/>
        <v>0</v>
      </c>
      <c r="R288" s="16">
        <f t="shared" si="149"/>
        <v>0</v>
      </c>
      <c r="S288" s="17">
        <f t="shared" si="150"/>
        <v>0</v>
      </c>
      <c r="T288" s="11"/>
      <c r="U288" s="33"/>
      <c r="V288" s="33"/>
      <c r="W288" s="33"/>
    </row>
    <row r="289" spans="1:23" s="4" customFormat="1" ht="23.25" x14ac:dyDescent="0.5">
      <c r="A289" s="73"/>
      <c r="B289" s="46"/>
      <c r="C289" s="47"/>
      <c r="D289" s="48"/>
      <c r="E289" s="12"/>
      <c r="F289" s="45"/>
      <c r="G289" s="30"/>
      <c r="H289" s="14"/>
      <c r="I289" s="14"/>
      <c r="J289" s="32"/>
      <c r="K289" s="14"/>
      <c r="L289" s="14"/>
      <c r="M289" s="14"/>
      <c r="N289" s="15"/>
      <c r="O289" s="14"/>
      <c r="P289" s="15">
        <f>SUM(P286:P288)</f>
        <v>215160</v>
      </c>
      <c r="Q289" s="16">
        <f t="shared" si="158"/>
        <v>21.516000000000002</v>
      </c>
      <c r="R289" s="16">
        <f t="shared" si="149"/>
        <v>19.364400000000003</v>
      </c>
      <c r="S289" s="17">
        <f t="shared" si="150"/>
        <v>2.1515999999999984</v>
      </c>
      <c r="T289" s="11"/>
      <c r="U289" s="33"/>
      <c r="V289" s="33"/>
      <c r="W289" s="33"/>
    </row>
    <row r="290" spans="1:23" s="4" customFormat="1" ht="24.95" customHeight="1" x14ac:dyDescent="0.5">
      <c r="A290" s="89">
        <v>116</v>
      </c>
      <c r="B290" s="46" t="s">
        <v>130</v>
      </c>
      <c r="C290" s="47" t="s">
        <v>465</v>
      </c>
      <c r="D290" s="48" t="s">
        <v>206</v>
      </c>
      <c r="E290" s="14"/>
      <c r="F290" s="45" t="s">
        <v>464</v>
      </c>
      <c r="G290" s="14" t="s">
        <v>392</v>
      </c>
      <c r="H290" s="14" t="s">
        <v>416</v>
      </c>
      <c r="I290" s="14">
        <v>41</v>
      </c>
      <c r="J290" s="14">
        <v>1</v>
      </c>
      <c r="K290" s="14">
        <v>0</v>
      </c>
      <c r="L290" s="14">
        <v>1</v>
      </c>
      <c r="M290" s="14">
        <v>58</v>
      </c>
      <c r="N290" s="15">
        <f>K290*400+L290*100+M290</f>
        <v>158</v>
      </c>
      <c r="O290" s="14">
        <v>330</v>
      </c>
      <c r="P290" s="15">
        <f>N290*O290</f>
        <v>52140</v>
      </c>
      <c r="Q290" s="16">
        <f t="shared" ref="Q290:Q295" si="164">P290*0.01%</f>
        <v>5.2140000000000004</v>
      </c>
      <c r="R290" s="16">
        <f t="shared" ref="R290:R295" si="165">Q290*90%</f>
        <v>4.6926000000000005</v>
      </c>
      <c r="S290" s="17">
        <f t="shared" ref="S290:S295" si="166">Q290-R290</f>
        <v>0.52139999999999986</v>
      </c>
      <c r="T290" s="18"/>
      <c r="U290" s="33"/>
      <c r="V290" s="33"/>
    </row>
    <row r="291" spans="1:23" s="4" customFormat="1" ht="24.95" customHeight="1" x14ac:dyDescent="0.5">
      <c r="A291" s="90"/>
      <c r="B291" s="49"/>
      <c r="C291" s="50"/>
      <c r="D291" s="51"/>
      <c r="E291" s="14"/>
      <c r="F291" s="13"/>
      <c r="G291" s="14" t="s">
        <v>392</v>
      </c>
      <c r="H291" s="14">
        <v>913</v>
      </c>
      <c r="I291" s="14">
        <v>4</v>
      </c>
      <c r="J291" s="14">
        <v>1</v>
      </c>
      <c r="K291" s="14">
        <v>1</v>
      </c>
      <c r="L291" s="14">
        <v>1</v>
      </c>
      <c r="M291" s="14">
        <v>5</v>
      </c>
      <c r="N291" s="15">
        <f>K291*400+L291*100+M291</f>
        <v>505</v>
      </c>
      <c r="O291" s="14">
        <v>330</v>
      </c>
      <c r="P291" s="15">
        <f>N291*O291</f>
        <v>166650</v>
      </c>
      <c r="Q291" s="16">
        <f t="shared" si="164"/>
        <v>16.664999999999999</v>
      </c>
      <c r="R291" s="16">
        <f t="shared" si="165"/>
        <v>14.9985</v>
      </c>
      <c r="S291" s="17">
        <f t="shared" si="166"/>
        <v>1.6664999999999992</v>
      </c>
      <c r="T291" s="18"/>
      <c r="U291" s="33"/>
      <c r="V291" s="33"/>
    </row>
    <row r="292" spans="1:23" s="4" customFormat="1" ht="24.95" customHeight="1" x14ac:dyDescent="0.5">
      <c r="A292" s="90"/>
      <c r="B292" s="49"/>
      <c r="C292" s="50"/>
      <c r="D292" s="51"/>
      <c r="E292" s="14"/>
      <c r="F292" s="13"/>
      <c r="G292" s="14" t="s">
        <v>392</v>
      </c>
      <c r="H292" s="14">
        <v>852</v>
      </c>
      <c r="I292" s="14">
        <v>3</v>
      </c>
      <c r="J292" s="14">
        <v>1</v>
      </c>
      <c r="K292" s="14">
        <v>2</v>
      </c>
      <c r="L292" s="14">
        <v>0</v>
      </c>
      <c r="M292" s="14">
        <v>86</v>
      </c>
      <c r="N292" s="15">
        <f>K292*400+L292*100+M292</f>
        <v>886</v>
      </c>
      <c r="O292" s="14">
        <v>330</v>
      </c>
      <c r="P292" s="15">
        <f>N292*O292</f>
        <v>292380</v>
      </c>
      <c r="Q292" s="16">
        <f t="shared" ref="Q292" si="167">P292*0.01%</f>
        <v>29.238000000000003</v>
      </c>
      <c r="R292" s="16">
        <f t="shared" ref="R292" si="168">Q292*90%</f>
        <v>26.314200000000003</v>
      </c>
      <c r="S292" s="17">
        <f t="shared" ref="S292" si="169">Q292-R292</f>
        <v>2.9238</v>
      </c>
      <c r="T292" s="18"/>
      <c r="U292" s="33"/>
      <c r="V292" s="33"/>
    </row>
    <row r="293" spans="1:23" s="4" customFormat="1" ht="24.95" customHeight="1" x14ac:dyDescent="0.5">
      <c r="A293" s="90"/>
      <c r="B293" s="49"/>
      <c r="C293" s="50"/>
      <c r="D293" s="51"/>
      <c r="E293" s="14"/>
      <c r="F293" s="13"/>
      <c r="G293" s="14" t="s">
        <v>392</v>
      </c>
      <c r="H293" s="14">
        <v>917</v>
      </c>
      <c r="I293" s="14">
        <v>5</v>
      </c>
      <c r="J293" s="14">
        <v>1</v>
      </c>
      <c r="K293" s="14">
        <v>7</v>
      </c>
      <c r="L293" s="14">
        <v>3</v>
      </c>
      <c r="M293" s="14">
        <v>42</v>
      </c>
      <c r="N293" s="15">
        <f>K293*400+L293*100+M293</f>
        <v>3142</v>
      </c>
      <c r="O293" s="14">
        <v>330</v>
      </c>
      <c r="P293" s="15">
        <f>N293*O293</f>
        <v>1036860</v>
      </c>
      <c r="Q293" s="16">
        <f t="shared" si="164"/>
        <v>103.68600000000001</v>
      </c>
      <c r="R293" s="16">
        <f t="shared" si="165"/>
        <v>93.317400000000006</v>
      </c>
      <c r="S293" s="17">
        <f t="shared" si="166"/>
        <v>10.368600000000001</v>
      </c>
      <c r="T293" s="18"/>
      <c r="U293" s="33"/>
      <c r="V293" s="33"/>
    </row>
    <row r="294" spans="1:23" s="4" customFormat="1" ht="24.95" customHeight="1" x14ac:dyDescent="0.5">
      <c r="A294" s="91"/>
      <c r="B294" s="52"/>
      <c r="C294" s="53"/>
      <c r="D294" s="54"/>
      <c r="E294" s="14"/>
      <c r="F294" s="13"/>
      <c r="G294" s="14"/>
      <c r="H294" s="14"/>
      <c r="I294" s="14"/>
      <c r="J294" s="14"/>
      <c r="K294" s="14"/>
      <c r="L294" s="14"/>
      <c r="M294" s="14"/>
      <c r="N294" s="15"/>
      <c r="O294" s="14"/>
      <c r="P294" s="15">
        <f>SUM(P290:P293)</f>
        <v>1548030</v>
      </c>
      <c r="Q294" s="16">
        <f t="shared" si="164"/>
        <v>154.803</v>
      </c>
      <c r="R294" s="16">
        <f t="shared" si="165"/>
        <v>139.3227</v>
      </c>
      <c r="S294" s="17">
        <f t="shared" si="166"/>
        <v>15.4803</v>
      </c>
      <c r="T294" s="18"/>
      <c r="U294" s="33"/>
      <c r="V294" s="33"/>
    </row>
    <row r="295" spans="1:23" s="4" customFormat="1" ht="24" x14ac:dyDescent="0.5">
      <c r="A295" s="34" t="s">
        <v>473</v>
      </c>
      <c r="B295" s="25" t="s">
        <v>131</v>
      </c>
      <c r="C295" s="26" t="s">
        <v>466</v>
      </c>
      <c r="D295" s="27" t="s">
        <v>203</v>
      </c>
      <c r="E295" s="28" t="s">
        <v>467</v>
      </c>
      <c r="F295" s="29" t="s">
        <v>35</v>
      </c>
      <c r="G295" s="30" t="s">
        <v>267</v>
      </c>
      <c r="H295" s="31" t="s">
        <v>287</v>
      </c>
      <c r="I295" s="31" t="s">
        <v>28</v>
      </c>
      <c r="J295" s="32">
        <v>6</v>
      </c>
      <c r="K295" s="31" t="s">
        <v>26</v>
      </c>
      <c r="L295" s="31" t="s">
        <v>20</v>
      </c>
      <c r="M295" s="31" t="s">
        <v>58</v>
      </c>
      <c r="N295" s="15">
        <f t="shared" ref="N295" si="170">K295*400+L295*100+M295</f>
        <v>2939</v>
      </c>
      <c r="O295" s="14">
        <v>330</v>
      </c>
      <c r="P295" s="15">
        <f t="shared" ref="P295" si="171">N295*O295</f>
        <v>969870</v>
      </c>
      <c r="Q295" s="16">
        <f t="shared" si="164"/>
        <v>96.987000000000009</v>
      </c>
      <c r="R295" s="16">
        <f t="shared" si="165"/>
        <v>87.288300000000007</v>
      </c>
      <c r="S295" s="17">
        <f t="shared" si="166"/>
        <v>9.6987000000000023</v>
      </c>
      <c r="T295" s="11"/>
      <c r="U295" s="33"/>
      <c r="V295" s="33"/>
      <c r="W295" s="33"/>
    </row>
    <row r="296" spans="1:23" s="42" customFormat="1" ht="19.5" x14ac:dyDescent="0.25">
      <c r="A296" s="55"/>
      <c r="G296" s="56"/>
      <c r="J296" s="57"/>
      <c r="N296" s="58"/>
      <c r="Q296" s="59"/>
      <c r="R296" s="59"/>
      <c r="S296" s="59"/>
    </row>
    <row r="297" spans="1:23" s="42" customFormat="1" ht="19.5" x14ac:dyDescent="0.25">
      <c r="A297" s="55"/>
      <c r="G297" s="56"/>
      <c r="J297" s="57"/>
      <c r="N297" s="58"/>
      <c r="Q297" s="59"/>
      <c r="R297" s="59"/>
      <c r="S297" s="59"/>
    </row>
    <row r="298" spans="1:23" s="42" customFormat="1" ht="19.5" x14ac:dyDescent="0.25">
      <c r="A298" s="55"/>
      <c r="G298" s="56"/>
      <c r="J298" s="57"/>
      <c r="N298" s="58"/>
      <c r="Q298" s="59"/>
      <c r="R298" s="59"/>
      <c r="S298" s="59"/>
    </row>
    <row r="299" spans="1:23" s="42" customFormat="1" ht="19.5" x14ac:dyDescent="0.25">
      <c r="A299" s="55"/>
      <c r="G299" s="56"/>
      <c r="J299" s="57"/>
      <c r="N299" s="58"/>
      <c r="Q299" s="59"/>
      <c r="R299" s="59"/>
      <c r="S299" s="59"/>
    </row>
    <row r="300" spans="1:23" s="42" customFormat="1" ht="19.5" x14ac:dyDescent="0.25">
      <c r="A300" s="55"/>
      <c r="G300" s="56"/>
      <c r="J300" s="57"/>
      <c r="N300" s="58"/>
      <c r="Q300" s="59"/>
      <c r="R300" s="59"/>
      <c r="S300" s="59"/>
    </row>
    <row r="301" spans="1:23" s="42" customFormat="1" ht="19.5" x14ac:dyDescent="0.25">
      <c r="A301" s="55"/>
      <c r="G301" s="56"/>
      <c r="J301" s="57"/>
      <c r="N301" s="58"/>
      <c r="Q301" s="59"/>
      <c r="R301" s="59"/>
      <c r="S301" s="59"/>
    </row>
    <row r="302" spans="1:23" s="42" customFormat="1" ht="19.5" x14ac:dyDescent="0.25">
      <c r="A302" s="55"/>
      <c r="G302" s="56"/>
      <c r="J302" s="57"/>
      <c r="N302" s="58"/>
      <c r="Q302" s="59"/>
      <c r="R302" s="59"/>
      <c r="S302" s="59"/>
    </row>
    <row r="303" spans="1:23" s="42" customFormat="1" ht="19.5" x14ac:dyDescent="0.25">
      <c r="A303" s="55"/>
      <c r="G303" s="56"/>
      <c r="J303" s="57"/>
      <c r="N303" s="58"/>
      <c r="Q303" s="59"/>
      <c r="R303" s="59"/>
      <c r="S303" s="59"/>
    </row>
    <row r="304" spans="1:23" s="42" customFormat="1" ht="19.5" x14ac:dyDescent="0.25">
      <c r="A304" s="55"/>
      <c r="G304" s="56"/>
      <c r="J304" s="57"/>
      <c r="N304" s="58"/>
      <c r="Q304" s="59"/>
      <c r="R304" s="59"/>
      <c r="S304" s="59"/>
    </row>
    <row r="305" spans="1:19" s="42" customFormat="1" ht="19.5" x14ac:dyDescent="0.25">
      <c r="A305" s="55"/>
      <c r="G305" s="56"/>
      <c r="J305" s="57"/>
      <c r="N305" s="58"/>
      <c r="Q305" s="59"/>
      <c r="R305" s="59"/>
      <c r="S305" s="59"/>
    </row>
    <row r="306" spans="1:19" s="42" customFormat="1" ht="19.5" x14ac:dyDescent="0.25">
      <c r="A306" s="55"/>
      <c r="G306" s="56"/>
      <c r="J306" s="57"/>
      <c r="N306" s="58"/>
      <c r="Q306" s="59"/>
      <c r="R306" s="59"/>
      <c r="S306" s="59"/>
    </row>
    <row r="307" spans="1:19" s="42" customFormat="1" ht="19.5" x14ac:dyDescent="0.25">
      <c r="A307" s="55"/>
      <c r="G307" s="56"/>
      <c r="J307" s="57"/>
      <c r="N307" s="58"/>
      <c r="Q307" s="59"/>
      <c r="R307" s="59"/>
      <c r="S307" s="59"/>
    </row>
    <row r="308" spans="1:19" s="42" customFormat="1" ht="19.5" x14ac:dyDescent="0.25">
      <c r="A308" s="55"/>
      <c r="G308" s="56"/>
      <c r="J308" s="57"/>
      <c r="N308" s="58"/>
      <c r="Q308" s="59"/>
      <c r="R308" s="59"/>
      <c r="S308" s="59"/>
    </row>
    <row r="309" spans="1:19" s="42" customFormat="1" ht="19.5" x14ac:dyDescent="0.25">
      <c r="A309" s="55"/>
      <c r="G309" s="56"/>
      <c r="J309" s="57"/>
      <c r="N309" s="58"/>
      <c r="Q309" s="59"/>
      <c r="R309" s="59"/>
      <c r="S309" s="59"/>
    </row>
    <row r="310" spans="1:19" s="42" customFormat="1" ht="19.5" x14ac:dyDescent="0.25">
      <c r="A310" s="55"/>
      <c r="G310" s="56"/>
      <c r="J310" s="57"/>
      <c r="N310" s="58"/>
      <c r="Q310" s="59"/>
      <c r="R310" s="59"/>
      <c r="S310" s="59"/>
    </row>
    <row r="311" spans="1:19" s="42" customFormat="1" ht="19.5" x14ac:dyDescent="0.25">
      <c r="A311" s="55"/>
      <c r="G311" s="56"/>
      <c r="J311" s="57"/>
      <c r="N311" s="58"/>
      <c r="Q311" s="59"/>
      <c r="R311" s="59"/>
      <c r="S311" s="59"/>
    </row>
    <row r="312" spans="1:19" s="42" customFormat="1" ht="19.5" x14ac:dyDescent="0.25">
      <c r="A312" s="55"/>
      <c r="G312" s="56"/>
      <c r="J312" s="57"/>
      <c r="N312" s="58"/>
      <c r="Q312" s="59"/>
      <c r="R312" s="59"/>
      <c r="S312" s="59"/>
    </row>
    <row r="313" spans="1:19" s="42" customFormat="1" ht="19.5" x14ac:dyDescent="0.25">
      <c r="A313" s="55"/>
      <c r="G313" s="56"/>
      <c r="J313" s="57"/>
      <c r="N313" s="58"/>
      <c r="Q313" s="59"/>
      <c r="R313" s="59"/>
      <c r="S313" s="59"/>
    </row>
    <row r="314" spans="1:19" s="42" customFormat="1" ht="19.5" x14ac:dyDescent="0.25">
      <c r="A314" s="55"/>
      <c r="G314" s="56"/>
      <c r="J314" s="57"/>
      <c r="N314" s="58"/>
      <c r="Q314" s="59"/>
      <c r="R314" s="59"/>
      <c r="S314" s="59"/>
    </row>
    <row r="315" spans="1:19" s="42" customFormat="1" ht="19.5" x14ac:dyDescent="0.25">
      <c r="A315" s="55"/>
      <c r="G315" s="56"/>
      <c r="J315" s="57"/>
      <c r="N315" s="58"/>
      <c r="Q315" s="59"/>
      <c r="R315" s="59"/>
      <c r="S315" s="59"/>
    </row>
    <row r="316" spans="1:19" s="42" customFormat="1" ht="19.5" x14ac:dyDescent="0.25">
      <c r="A316" s="55"/>
      <c r="G316" s="56"/>
      <c r="J316" s="57"/>
      <c r="N316" s="58"/>
      <c r="Q316" s="59"/>
      <c r="R316" s="59"/>
      <c r="S316" s="59"/>
    </row>
    <row r="317" spans="1:19" s="42" customFormat="1" ht="19.5" x14ac:dyDescent="0.25">
      <c r="A317" s="55"/>
      <c r="G317" s="56"/>
      <c r="J317" s="57"/>
      <c r="N317" s="58"/>
      <c r="Q317" s="59"/>
      <c r="R317" s="59"/>
      <c r="S317" s="59"/>
    </row>
    <row r="318" spans="1:19" s="42" customFormat="1" ht="19.5" x14ac:dyDescent="0.25">
      <c r="A318" s="55"/>
      <c r="G318" s="56"/>
      <c r="J318" s="57"/>
      <c r="N318" s="58"/>
      <c r="Q318" s="59"/>
      <c r="R318" s="59"/>
      <c r="S318" s="59"/>
    </row>
    <row r="319" spans="1:19" s="42" customFormat="1" ht="19.5" x14ac:dyDescent="0.25">
      <c r="A319" s="55"/>
      <c r="G319" s="56"/>
      <c r="J319" s="57"/>
      <c r="N319" s="58"/>
      <c r="Q319" s="59"/>
      <c r="R319" s="59"/>
      <c r="S319" s="59"/>
    </row>
    <row r="320" spans="1:19" s="42" customFormat="1" ht="19.5" x14ac:dyDescent="0.25">
      <c r="A320" s="55"/>
      <c r="G320" s="56"/>
      <c r="J320" s="57"/>
      <c r="N320" s="58"/>
      <c r="Q320" s="59"/>
      <c r="R320" s="59"/>
      <c r="S320" s="59"/>
    </row>
    <row r="321" spans="1:19" s="42" customFormat="1" ht="19.5" x14ac:dyDescent="0.25">
      <c r="A321" s="55"/>
      <c r="G321" s="56"/>
      <c r="J321" s="57"/>
      <c r="N321" s="58"/>
      <c r="Q321" s="59"/>
      <c r="R321" s="59"/>
      <c r="S321" s="59"/>
    </row>
    <row r="322" spans="1:19" s="42" customFormat="1" ht="19.5" x14ac:dyDescent="0.25">
      <c r="A322" s="55"/>
      <c r="G322" s="56"/>
      <c r="J322" s="57"/>
      <c r="N322" s="58"/>
      <c r="Q322" s="59"/>
      <c r="R322" s="59"/>
      <c r="S322" s="59"/>
    </row>
    <row r="323" spans="1:19" s="42" customFormat="1" ht="19.5" x14ac:dyDescent="0.25">
      <c r="A323" s="55"/>
      <c r="G323" s="56"/>
      <c r="J323" s="57"/>
      <c r="N323" s="58"/>
      <c r="Q323" s="59"/>
      <c r="R323" s="59"/>
      <c r="S323" s="59"/>
    </row>
    <row r="324" spans="1:19" s="42" customFormat="1" ht="19.5" x14ac:dyDescent="0.25">
      <c r="A324" s="55"/>
      <c r="G324" s="56"/>
      <c r="J324" s="57"/>
      <c r="N324" s="58"/>
      <c r="Q324" s="59"/>
      <c r="R324" s="59"/>
      <c r="S324" s="59"/>
    </row>
    <row r="325" spans="1:19" s="42" customFormat="1" ht="19.5" x14ac:dyDescent="0.25">
      <c r="A325" s="55"/>
      <c r="G325" s="56"/>
      <c r="J325" s="57"/>
      <c r="N325" s="58"/>
      <c r="Q325" s="59"/>
      <c r="R325" s="59"/>
      <c r="S325" s="59"/>
    </row>
    <row r="326" spans="1:19" s="42" customFormat="1" ht="19.5" x14ac:dyDescent="0.25">
      <c r="A326" s="55"/>
      <c r="G326" s="56"/>
      <c r="J326" s="57"/>
      <c r="N326" s="58"/>
      <c r="Q326" s="59"/>
      <c r="R326" s="59"/>
      <c r="S326" s="59"/>
    </row>
    <row r="327" spans="1:19" s="42" customFormat="1" ht="19.5" x14ac:dyDescent="0.25">
      <c r="A327" s="55"/>
      <c r="G327" s="56"/>
      <c r="J327" s="57"/>
      <c r="N327" s="58"/>
      <c r="Q327" s="59"/>
      <c r="R327" s="59"/>
      <c r="S327" s="59"/>
    </row>
    <row r="328" spans="1:19" s="42" customFormat="1" ht="19.5" x14ac:dyDescent="0.25">
      <c r="A328" s="55"/>
      <c r="G328" s="56"/>
      <c r="J328" s="57"/>
      <c r="N328" s="58"/>
      <c r="Q328" s="59"/>
      <c r="R328" s="59"/>
      <c r="S328" s="59"/>
    </row>
    <row r="329" spans="1:19" s="42" customFormat="1" ht="19.5" x14ac:dyDescent="0.25">
      <c r="A329" s="55"/>
      <c r="G329" s="56"/>
      <c r="J329" s="57"/>
      <c r="N329" s="58"/>
      <c r="Q329" s="59"/>
      <c r="R329" s="59"/>
      <c r="S329" s="59"/>
    </row>
    <row r="330" spans="1:19" s="42" customFormat="1" ht="19.5" x14ac:dyDescent="0.25">
      <c r="A330" s="55"/>
      <c r="G330" s="56"/>
      <c r="J330" s="57"/>
      <c r="N330" s="58"/>
      <c r="Q330" s="59"/>
      <c r="R330" s="59"/>
      <c r="S330" s="59"/>
    </row>
    <row r="331" spans="1:19" s="42" customFormat="1" ht="19.5" x14ac:dyDescent="0.25">
      <c r="A331" s="55"/>
      <c r="G331" s="56"/>
      <c r="J331" s="57"/>
      <c r="N331" s="58"/>
      <c r="Q331" s="59"/>
      <c r="R331" s="59"/>
      <c r="S331" s="59"/>
    </row>
    <row r="332" spans="1:19" s="42" customFormat="1" ht="19.5" x14ac:dyDescent="0.25">
      <c r="A332" s="55"/>
      <c r="G332" s="56"/>
      <c r="J332" s="57"/>
      <c r="N332" s="58"/>
      <c r="Q332" s="59"/>
      <c r="R332" s="59"/>
      <c r="S332" s="59"/>
    </row>
    <row r="333" spans="1:19" s="42" customFormat="1" ht="19.5" x14ac:dyDescent="0.25">
      <c r="A333" s="55"/>
      <c r="G333" s="56"/>
      <c r="J333" s="57"/>
      <c r="N333" s="58"/>
      <c r="Q333" s="59"/>
      <c r="R333" s="59"/>
      <c r="S333" s="59"/>
    </row>
    <row r="334" spans="1:19" s="42" customFormat="1" ht="19.5" x14ac:dyDescent="0.25">
      <c r="A334" s="55"/>
      <c r="G334" s="56"/>
      <c r="J334" s="57"/>
      <c r="N334" s="58"/>
      <c r="Q334" s="59"/>
      <c r="R334" s="59"/>
      <c r="S334" s="59"/>
    </row>
    <row r="335" spans="1:19" s="42" customFormat="1" ht="19.5" x14ac:dyDescent="0.25">
      <c r="A335" s="55"/>
      <c r="G335" s="56"/>
      <c r="J335" s="57"/>
      <c r="N335" s="58"/>
      <c r="Q335" s="59"/>
      <c r="R335" s="59"/>
      <c r="S335" s="59"/>
    </row>
    <row r="336" spans="1:19" s="42" customFormat="1" ht="19.5" x14ac:dyDescent="0.25">
      <c r="A336" s="55"/>
      <c r="G336" s="56"/>
      <c r="J336" s="57"/>
      <c r="N336" s="58"/>
      <c r="Q336" s="59"/>
      <c r="R336" s="59"/>
      <c r="S336" s="59"/>
    </row>
    <row r="337" spans="1:19" s="42" customFormat="1" ht="19.5" x14ac:dyDescent="0.25">
      <c r="A337" s="55"/>
      <c r="G337" s="56"/>
      <c r="J337" s="57"/>
      <c r="N337" s="58"/>
      <c r="Q337" s="59"/>
      <c r="R337" s="59"/>
      <c r="S337" s="59"/>
    </row>
    <row r="338" spans="1:19" s="42" customFormat="1" ht="19.5" x14ac:dyDescent="0.25">
      <c r="A338" s="55"/>
      <c r="G338" s="56"/>
      <c r="J338" s="57"/>
      <c r="N338" s="58"/>
      <c r="Q338" s="59"/>
      <c r="R338" s="59"/>
      <c r="S338" s="59"/>
    </row>
    <row r="339" spans="1:19" s="42" customFormat="1" ht="19.5" x14ac:dyDescent="0.25">
      <c r="A339" s="55"/>
      <c r="G339" s="56"/>
      <c r="J339" s="57"/>
      <c r="N339" s="58"/>
      <c r="Q339" s="59"/>
      <c r="R339" s="59"/>
      <c r="S339" s="59"/>
    </row>
    <row r="340" spans="1:19" s="42" customFormat="1" ht="19.5" x14ac:dyDescent="0.25">
      <c r="A340" s="55"/>
      <c r="G340" s="56"/>
      <c r="J340" s="57"/>
      <c r="N340" s="58"/>
      <c r="Q340" s="59"/>
      <c r="R340" s="59"/>
      <c r="S340" s="59"/>
    </row>
    <row r="341" spans="1:19" s="42" customFormat="1" ht="19.5" x14ac:dyDescent="0.25">
      <c r="A341" s="55"/>
      <c r="G341" s="56"/>
      <c r="J341" s="57"/>
      <c r="N341" s="58"/>
      <c r="Q341" s="59"/>
      <c r="R341" s="59"/>
      <c r="S341" s="59"/>
    </row>
    <row r="342" spans="1:19" s="42" customFormat="1" ht="19.5" x14ac:dyDescent="0.25">
      <c r="A342" s="55"/>
      <c r="G342" s="56"/>
      <c r="J342" s="57"/>
      <c r="N342" s="58"/>
      <c r="Q342" s="59"/>
      <c r="R342" s="59"/>
      <c r="S342" s="59"/>
    </row>
    <row r="343" spans="1:19" s="42" customFormat="1" ht="19.5" x14ac:dyDescent="0.25">
      <c r="A343" s="55"/>
      <c r="G343" s="56"/>
      <c r="J343" s="57"/>
      <c r="N343" s="58"/>
      <c r="Q343" s="59"/>
      <c r="R343" s="59"/>
      <c r="S343" s="59"/>
    </row>
    <row r="344" spans="1:19" s="42" customFormat="1" ht="19.5" x14ac:dyDescent="0.25">
      <c r="A344" s="55"/>
      <c r="G344" s="56"/>
      <c r="J344" s="57"/>
      <c r="N344" s="58"/>
      <c r="Q344" s="59"/>
      <c r="R344" s="59"/>
      <c r="S344" s="59"/>
    </row>
    <row r="345" spans="1:19" s="42" customFormat="1" ht="19.5" x14ac:dyDescent="0.25">
      <c r="A345" s="55"/>
      <c r="G345" s="56"/>
      <c r="J345" s="57"/>
      <c r="N345" s="58"/>
      <c r="Q345" s="59"/>
      <c r="R345" s="59"/>
      <c r="S345" s="59"/>
    </row>
    <row r="346" spans="1:19" s="42" customFormat="1" ht="19.5" x14ac:dyDescent="0.25">
      <c r="A346" s="55"/>
      <c r="G346" s="56"/>
      <c r="J346" s="57"/>
      <c r="N346" s="58"/>
      <c r="Q346" s="59"/>
      <c r="R346" s="59"/>
      <c r="S346" s="59"/>
    </row>
    <row r="347" spans="1:19" s="42" customFormat="1" ht="19.5" x14ac:dyDescent="0.25">
      <c r="A347" s="55"/>
      <c r="G347" s="56"/>
      <c r="J347" s="57"/>
      <c r="N347" s="58"/>
      <c r="Q347" s="59"/>
      <c r="R347" s="59"/>
      <c r="S347" s="59"/>
    </row>
    <row r="348" spans="1:19" s="42" customFormat="1" ht="19.5" x14ac:dyDescent="0.25">
      <c r="A348" s="55"/>
      <c r="G348" s="56"/>
      <c r="J348" s="57"/>
      <c r="N348" s="58"/>
      <c r="Q348" s="59"/>
      <c r="R348" s="59"/>
      <c r="S348" s="59"/>
    </row>
    <row r="349" spans="1:19" s="42" customFormat="1" ht="19.5" x14ac:dyDescent="0.25">
      <c r="A349" s="55"/>
      <c r="G349" s="56"/>
      <c r="J349" s="57"/>
      <c r="N349" s="58"/>
      <c r="Q349" s="59"/>
      <c r="R349" s="59"/>
      <c r="S349" s="59"/>
    </row>
    <row r="350" spans="1:19" s="42" customFormat="1" ht="19.5" x14ac:dyDescent="0.25">
      <c r="A350" s="55"/>
      <c r="G350" s="56"/>
      <c r="J350" s="57"/>
      <c r="N350" s="58"/>
      <c r="Q350" s="59"/>
      <c r="R350" s="59"/>
      <c r="S350" s="59"/>
    </row>
    <row r="351" spans="1:19" s="42" customFormat="1" ht="19.5" x14ac:dyDescent="0.25">
      <c r="A351" s="55"/>
      <c r="G351" s="56"/>
      <c r="J351" s="57"/>
      <c r="N351" s="58"/>
      <c r="Q351" s="59"/>
      <c r="R351" s="59"/>
      <c r="S351" s="59"/>
    </row>
    <row r="352" spans="1:19" s="6" customFormat="1" ht="18" x14ac:dyDescent="0.25">
      <c r="A352" s="23"/>
      <c r="G352" s="7"/>
      <c r="J352" s="8"/>
      <c r="N352" s="9"/>
      <c r="Q352" s="10"/>
      <c r="R352" s="10"/>
      <c r="S352" s="10"/>
    </row>
    <row r="353" spans="1:19" s="6" customFormat="1" ht="18" x14ac:dyDescent="0.25">
      <c r="A353" s="23"/>
      <c r="G353" s="7"/>
      <c r="J353" s="8"/>
      <c r="N353" s="9"/>
      <c r="Q353" s="10"/>
      <c r="R353" s="10"/>
      <c r="S353" s="10"/>
    </row>
    <row r="354" spans="1:19" s="6" customFormat="1" ht="18" x14ac:dyDescent="0.25">
      <c r="A354" s="23"/>
      <c r="G354" s="7"/>
      <c r="J354" s="8"/>
      <c r="N354" s="9"/>
      <c r="Q354" s="10"/>
      <c r="R354" s="10"/>
      <c r="S354" s="10"/>
    </row>
    <row r="355" spans="1:19" s="6" customFormat="1" ht="18" x14ac:dyDescent="0.25">
      <c r="A355" s="23"/>
      <c r="G355" s="7"/>
      <c r="J355" s="8"/>
      <c r="N355" s="9"/>
      <c r="Q355" s="10"/>
      <c r="R355" s="10"/>
      <c r="S355" s="10"/>
    </row>
    <row r="356" spans="1:19" s="6" customFormat="1" ht="18" x14ac:dyDescent="0.25">
      <c r="A356" s="23"/>
      <c r="G356" s="7"/>
      <c r="J356" s="8"/>
      <c r="N356" s="9"/>
      <c r="Q356" s="10"/>
      <c r="R356" s="10"/>
      <c r="S356" s="10"/>
    </row>
    <row r="357" spans="1:19" s="6" customFormat="1" ht="18" x14ac:dyDescent="0.25">
      <c r="A357" s="23"/>
      <c r="G357" s="7"/>
      <c r="J357" s="8"/>
      <c r="N357" s="9"/>
      <c r="Q357" s="10"/>
      <c r="R357" s="10"/>
      <c r="S357" s="10"/>
    </row>
    <row r="358" spans="1:19" s="6" customFormat="1" ht="18" x14ac:dyDescent="0.25">
      <c r="A358" s="23"/>
      <c r="G358" s="7"/>
      <c r="J358" s="8"/>
      <c r="N358" s="9"/>
      <c r="Q358" s="10"/>
      <c r="R358" s="10"/>
      <c r="S358" s="10"/>
    </row>
    <row r="359" spans="1:19" s="6" customFormat="1" ht="18" x14ac:dyDescent="0.25">
      <c r="A359" s="23"/>
      <c r="G359" s="7"/>
      <c r="J359" s="8"/>
      <c r="N359" s="9"/>
      <c r="Q359" s="10"/>
      <c r="R359" s="10"/>
      <c r="S359" s="10"/>
    </row>
    <row r="360" spans="1:19" s="6" customFormat="1" ht="18" x14ac:dyDescent="0.25">
      <c r="A360" s="23"/>
      <c r="G360" s="7"/>
      <c r="J360" s="8"/>
      <c r="N360" s="9"/>
      <c r="Q360" s="10"/>
      <c r="R360" s="10"/>
      <c r="S360" s="10"/>
    </row>
    <row r="361" spans="1:19" s="6" customFormat="1" ht="18" x14ac:dyDescent="0.25">
      <c r="A361" s="23"/>
      <c r="G361" s="7"/>
      <c r="J361" s="8"/>
      <c r="N361" s="9"/>
      <c r="Q361" s="10"/>
      <c r="R361" s="10"/>
      <c r="S361" s="10"/>
    </row>
    <row r="362" spans="1:19" s="6" customFormat="1" ht="18" x14ac:dyDescent="0.25">
      <c r="A362" s="23"/>
      <c r="G362" s="7"/>
      <c r="J362" s="8"/>
      <c r="N362" s="9"/>
      <c r="Q362" s="10"/>
      <c r="R362" s="10"/>
      <c r="S362" s="10"/>
    </row>
    <row r="363" spans="1:19" s="6" customFormat="1" ht="18" x14ac:dyDescent="0.25">
      <c r="A363" s="23"/>
      <c r="G363" s="7"/>
      <c r="J363" s="8"/>
      <c r="N363" s="9"/>
      <c r="Q363" s="10"/>
      <c r="R363" s="10"/>
      <c r="S363" s="10"/>
    </row>
    <row r="364" spans="1:19" s="6" customFormat="1" ht="18" x14ac:dyDescent="0.25">
      <c r="A364" s="23"/>
      <c r="G364" s="7"/>
      <c r="J364" s="8"/>
      <c r="N364" s="9"/>
      <c r="Q364" s="10"/>
      <c r="R364" s="10"/>
      <c r="S364" s="10"/>
    </row>
    <row r="365" spans="1:19" s="6" customFormat="1" ht="18" x14ac:dyDescent="0.25">
      <c r="A365" s="23"/>
      <c r="G365" s="7"/>
      <c r="J365" s="8"/>
      <c r="N365" s="9"/>
      <c r="Q365" s="10"/>
      <c r="R365" s="10"/>
      <c r="S365" s="10"/>
    </row>
    <row r="366" spans="1:19" s="6" customFormat="1" ht="18" x14ac:dyDescent="0.25">
      <c r="A366" s="23"/>
      <c r="G366" s="7"/>
      <c r="J366" s="8"/>
      <c r="N366" s="9"/>
      <c r="Q366" s="10"/>
      <c r="R366" s="10"/>
      <c r="S366" s="10"/>
    </row>
    <row r="367" spans="1:19" s="6" customFormat="1" ht="18" x14ac:dyDescent="0.25">
      <c r="A367" s="23"/>
      <c r="G367" s="7"/>
      <c r="J367" s="8"/>
      <c r="N367" s="9"/>
      <c r="Q367" s="10"/>
      <c r="R367" s="10"/>
      <c r="S367" s="10"/>
    </row>
    <row r="368" spans="1:19" s="6" customFormat="1" ht="18" x14ac:dyDescent="0.25">
      <c r="A368" s="23"/>
      <c r="G368" s="7"/>
      <c r="J368" s="8"/>
      <c r="N368" s="9"/>
      <c r="Q368" s="10"/>
      <c r="R368" s="10"/>
      <c r="S368" s="10"/>
    </row>
    <row r="369" spans="1:19" s="6" customFormat="1" ht="18" x14ac:dyDescent="0.25">
      <c r="A369" s="23"/>
      <c r="G369" s="7"/>
      <c r="J369" s="8"/>
      <c r="N369" s="9"/>
      <c r="Q369" s="10"/>
      <c r="R369" s="10"/>
      <c r="S369" s="10"/>
    </row>
    <row r="370" spans="1:19" s="6" customFormat="1" ht="18" x14ac:dyDescent="0.25">
      <c r="A370" s="23"/>
      <c r="G370" s="7"/>
      <c r="J370" s="8"/>
      <c r="N370" s="9"/>
      <c r="Q370" s="10"/>
      <c r="R370" s="10"/>
      <c r="S370" s="10"/>
    </row>
    <row r="371" spans="1:19" s="6" customFormat="1" ht="18" x14ac:dyDescent="0.25">
      <c r="A371" s="23"/>
      <c r="G371" s="7"/>
      <c r="J371" s="8"/>
      <c r="N371" s="9"/>
      <c r="Q371" s="10"/>
      <c r="R371" s="10"/>
      <c r="S371" s="10"/>
    </row>
    <row r="372" spans="1:19" s="6" customFormat="1" ht="18" x14ac:dyDescent="0.25">
      <c r="A372" s="23"/>
      <c r="G372" s="7"/>
      <c r="J372" s="8"/>
      <c r="N372" s="9"/>
      <c r="Q372" s="10"/>
      <c r="R372" s="10"/>
      <c r="S372" s="10"/>
    </row>
    <row r="373" spans="1:19" s="6" customFormat="1" ht="18" x14ac:dyDescent="0.25">
      <c r="A373" s="23"/>
      <c r="G373" s="7"/>
      <c r="J373" s="8"/>
      <c r="N373" s="9"/>
      <c r="Q373" s="10"/>
      <c r="R373" s="10"/>
      <c r="S373" s="10"/>
    </row>
    <row r="374" spans="1:19" s="6" customFormat="1" ht="18" x14ac:dyDescent="0.25">
      <c r="A374" s="23"/>
      <c r="G374" s="7"/>
      <c r="J374" s="8"/>
      <c r="N374" s="9"/>
      <c r="Q374" s="10"/>
      <c r="R374" s="10"/>
      <c r="S374" s="10"/>
    </row>
    <row r="375" spans="1:19" s="6" customFormat="1" ht="18" x14ac:dyDescent="0.25">
      <c r="A375" s="23"/>
      <c r="G375" s="7"/>
      <c r="J375" s="8"/>
      <c r="N375" s="9"/>
      <c r="Q375" s="10"/>
      <c r="R375" s="10"/>
      <c r="S375" s="10"/>
    </row>
    <row r="376" spans="1:19" s="6" customFormat="1" ht="18" x14ac:dyDescent="0.25">
      <c r="A376" s="23"/>
      <c r="G376" s="7"/>
      <c r="J376" s="8"/>
      <c r="N376" s="9"/>
      <c r="Q376" s="10"/>
      <c r="R376" s="10"/>
      <c r="S376" s="10"/>
    </row>
    <row r="377" spans="1:19" s="6" customFormat="1" ht="18" x14ac:dyDescent="0.25">
      <c r="A377" s="23"/>
      <c r="G377" s="7"/>
      <c r="J377" s="8"/>
      <c r="N377" s="9"/>
      <c r="Q377" s="10"/>
      <c r="R377" s="10"/>
      <c r="S377" s="10"/>
    </row>
    <row r="378" spans="1:19" s="6" customFormat="1" ht="18" x14ac:dyDescent="0.25">
      <c r="A378" s="23"/>
      <c r="G378" s="7"/>
      <c r="J378" s="8"/>
      <c r="N378" s="9"/>
      <c r="Q378" s="10"/>
      <c r="R378" s="10"/>
      <c r="S378" s="10"/>
    </row>
    <row r="379" spans="1:19" s="6" customFormat="1" ht="18" x14ac:dyDescent="0.25">
      <c r="A379" s="23"/>
      <c r="G379" s="7"/>
      <c r="J379" s="8"/>
      <c r="N379" s="9"/>
      <c r="Q379" s="10"/>
      <c r="R379" s="10"/>
      <c r="S379" s="10"/>
    </row>
    <row r="380" spans="1:19" s="6" customFormat="1" ht="18" x14ac:dyDescent="0.25">
      <c r="A380" s="23"/>
      <c r="G380" s="7"/>
      <c r="J380" s="8"/>
      <c r="N380" s="9"/>
      <c r="Q380" s="10"/>
      <c r="R380" s="10"/>
      <c r="S380" s="10"/>
    </row>
    <row r="381" spans="1:19" s="6" customFormat="1" ht="18" x14ac:dyDescent="0.25">
      <c r="A381" s="23"/>
      <c r="G381" s="7"/>
      <c r="J381" s="8"/>
      <c r="N381" s="9"/>
      <c r="Q381" s="10"/>
      <c r="R381" s="10"/>
      <c r="S381" s="10"/>
    </row>
    <row r="382" spans="1:19" s="6" customFormat="1" ht="18" x14ac:dyDescent="0.25">
      <c r="A382" s="23"/>
      <c r="G382" s="7"/>
      <c r="J382" s="8"/>
      <c r="N382" s="9"/>
      <c r="Q382" s="10"/>
      <c r="R382" s="10"/>
      <c r="S382" s="10"/>
    </row>
    <row r="383" spans="1:19" s="6" customFormat="1" ht="18" x14ac:dyDescent="0.25">
      <c r="A383" s="23"/>
      <c r="G383" s="7"/>
      <c r="J383" s="8"/>
      <c r="N383" s="9"/>
      <c r="Q383" s="10"/>
      <c r="R383" s="10"/>
      <c r="S383" s="10"/>
    </row>
    <row r="384" spans="1:19" s="6" customFormat="1" ht="18" x14ac:dyDescent="0.25">
      <c r="A384" s="23"/>
      <c r="G384" s="7"/>
      <c r="J384" s="8"/>
      <c r="N384" s="9"/>
      <c r="Q384" s="10"/>
      <c r="R384" s="10"/>
      <c r="S384" s="10"/>
    </row>
    <row r="385" spans="1:19" s="6" customFormat="1" ht="18" x14ac:dyDescent="0.25">
      <c r="A385" s="23"/>
      <c r="G385" s="7"/>
      <c r="J385" s="8"/>
      <c r="N385" s="9"/>
      <c r="Q385" s="10"/>
      <c r="R385" s="10"/>
      <c r="S385" s="10"/>
    </row>
    <row r="386" spans="1:19" s="6" customFormat="1" ht="18" x14ac:dyDescent="0.25">
      <c r="A386" s="23"/>
      <c r="G386" s="7"/>
      <c r="J386" s="8"/>
      <c r="N386" s="9"/>
      <c r="Q386" s="10"/>
      <c r="R386" s="10"/>
      <c r="S386" s="10"/>
    </row>
    <row r="387" spans="1:19" s="6" customFormat="1" ht="18" x14ac:dyDescent="0.25">
      <c r="A387" s="23"/>
      <c r="G387" s="7"/>
      <c r="J387" s="8"/>
      <c r="N387" s="9"/>
      <c r="Q387" s="10"/>
      <c r="R387" s="10"/>
      <c r="S387" s="10"/>
    </row>
    <row r="388" spans="1:19" s="6" customFormat="1" ht="18" x14ac:dyDescent="0.25">
      <c r="A388" s="23"/>
      <c r="G388" s="7"/>
      <c r="J388" s="8"/>
      <c r="N388" s="9"/>
      <c r="Q388" s="10"/>
      <c r="R388" s="10"/>
      <c r="S388" s="10"/>
    </row>
    <row r="389" spans="1:19" s="6" customFormat="1" ht="18" x14ac:dyDescent="0.25">
      <c r="A389" s="23"/>
      <c r="G389" s="7"/>
      <c r="J389" s="8"/>
      <c r="N389" s="9"/>
      <c r="Q389" s="10"/>
      <c r="R389" s="10"/>
      <c r="S389" s="10"/>
    </row>
    <row r="390" spans="1:19" s="6" customFormat="1" ht="18" x14ac:dyDescent="0.25">
      <c r="A390" s="23"/>
      <c r="G390" s="7"/>
      <c r="J390" s="8"/>
      <c r="N390" s="9"/>
      <c r="Q390" s="10"/>
      <c r="R390" s="10"/>
      <c r="S390" s="10"/>
    </row>
    <row r="391" spans="1:19" s="6" customFormat="1" ht="18" x14ac:dyDescent="0.25">
      <c r="A391" s="23"/>
      <c r="G391" s="7"/>
      <c r="J391" s="8"/>
      <c r="N391" s="9"/>
      <c r="Q391" s="10"/>
      <c r="R391" s="10"/>
      <c r="S391" s="10"/>
    </row>
    <row r="392" spans="1:19" s="6" customFormat="1" ht="18" x14ac:dyDescent="0.25">
      <c r="A392" s="23"/>
      <c r="G392" s="7"/>
      <c r="J392" s="8"/>
      <c r="N392" s="9"/>
      <c r="Q392" s="10"/>
      <c r="R392" s="10"/>
      <c r="S392" s="10"/>
    </row>
    <row r="393" spans="1:19" s="6" customFormat="1" ht="18" x14ac:dyDescent="0.25">
      <c r="A393" s="23"/>
      <c r="G393" s="7"/>
      <c r="J393" s="8"/>
      <c r="N393" s="9"/>
      <c r="Q393" s="10"/>
      <c r="R393" s="10"/>
      <c r="S393" s="10"/>
    </row>
    <row r="394" spans="1:19" s="6" customFormat="1" ht="18" x14ac:dyDescent="0.25">
      <c r="A394" s="23"/>
      <c r="G394" s="7"/>
      <c r="J394" s="8"/>
      <c r="N394" s="9"/>
      <c r="Q394" s="10"/>
      <c r="R394" s="10"/>
      <c r="S394" s="10"/>
    </row>
    <row r="395" spans="1:19" s="6" customFormat="1" ht="18" x14ac:dyDescent="0.25">
      <c r="A395" s="23"/>
      <c r="G395" s="7"/>
      <c r="J395" s="8"/>
      <c r="N395" s="9"/>
      <c r="Q395" s="10"/>
      <c r="R395" s="10"/>
      <c r="S395" s="10"/>
    </row>
    <row r="396" spans="1:19" s="6" customFormat="1" ht="18" x14ac:dyDescent="0.25">
      <c r="A396" s="23"/>
      <c r="G396" s="7"/>
      <c r="J396" s="8"/>
      <c r="N396" s="9"/>
      <c r="Q396" s="10"/>
      <c r="R396" s="10"/>
      <c r="S396" s="10"/>
    </row>
    <row r="397" spans="1:19" s="6" customFormat="1" ht="18" x14ac:dyDescent="0.25">
      <c r="A397" s="23"/>
      <c r="G397" s="7"/>
      <c r="J397" s="8"/>
      <c r="N397" s="9"/>
      <c r="Q397" s="10"/>
      <c r="R397" s="10"/>
      <c r="S397" s="10"/>
    </row>
    <row r="398" spans="1:19" s="6" customFormat="1" ht="18" x14ac:dyDescent="0.25">
      <c r="A398" s="23"/>
      <c r="G398" s="7"/>
      <c r="J398" s="8"/>
      <c r="N398" s="9"/>
      <c r="Q398" s="10"/>
      <c r="R398" s="10"/>
      <c r="S398" s="10"/>
    </row>
    <row r="399" spans="1:19" s="6" customFormat="1" ht="18" x14ac:dyDescent="0.25">
      <c r="A399" s="23"/>
      <c r="G399" s="7"/>
      <c r="J399" s="8"/>
      <c r="N399" s="9"/>
      <c r="Q399" s="10"/>
      <c r="R399" s="10"/>
      <c r="S399" s="10"/>
    </row>
    <row r="400" spans="1:19" s="6" customFormat="1" ht="18" x14ac:dyDescent="0.25">
      <c r="A400" s="23"/>
      <c r="G400" s="7"/>
      <c r="J400" s="8"/>
      <c r="N400" s="9"/>
      <c r="Q400" s="10"/>
      <c r="R400" s="10"/>
      <c r="S400" s="10"/>
    </row>
    <row r="401" spans="1:19" s="6" customFormat="1" ht="18" x14ac:dyDescent="0.25">
      <c r="A401" s="23"/>
      <c r="G401" s="7"/>
      <c r="J401" s="8"/>
      <c r="N401" s="9"/>
      <c r="Q401" s="10"/>
      <c r="R401" s="10"/>
      <c r="S401" s="10"/>
    </row>
    <row r="402" spans="1:19" s="6" customFormat="1" ht="18" x14ac:dyDescent="0.25">
      <c r="A402" s="23"/>
      <c r="G402" s="7"/>
      <c r="J402" s="8"/>
      <c r="N402" s="9"/>
      <c r="Q402" s="10"/>
      <c r="R402" s="10"/>
      <c r="S402" s="10"/>
    </row>
    <row r="403" spans="1:19" s="6" customFormat="1" ht="18" x14ac:dyDescent="0.25">
      <c r="A403" s="23"/>
      <c r="G403" s="7"/>
      <c r="J403" s="8"/>
      <c r="N403" s="9"/>
      <c r="Q403" s="10"/>
      <c r="R403" s="10"/>
      <c r="S403" s="10"/>
    </row>
    <row r="404" spans="1:19" s="6" customFormat="1" ht="18" x14ac:dyDescent="0.25">
      <c r="A404" s="23"/>
      <c r="G404" s="7"/>
      <c r="J404" s="8"/>
      <c r="N404" s="9"/>
      <c r="Q404" s="10"/>
      <c r="R404" s="10"/>
      <c r="S404" s="10"/>
    </row>
    <row r="405" spans="1:19" s="6" customFormat="1" ht="18" x14ac:dyDescent="0.25">
      <c r="A405" s="23"/>
      <c r="G405" s="7"/>
      <c r="J405" s="8"/>
      <c r="N405" s="9"/>
      <c r="Q405" s="10"/>
      <c r="R405" s="10"/>
      <c r="S405" s="10"/>
    </row>
    <row r="406" spans="1:19" s="6" customFormat="1" ht="18" x14ac:dyDescent="0.25">
      <c r="A406" s="23"/>
      <c r="G406" s="7"/>
      <c r="J406" s="8"/>
      <c r="N406" s="9"/>
      <c r="Q406" s="10"/>
      <c r="R406" s="10"/>
      <c r="S406" s="10"/>
    </row>
    <row r="407" spans="1:19" s="6" customFormat="1" ht="18" x14ac:dyDescent="0.25">
      <c r="A407" s="23"/>
      <c r="G407" s="7"/>
      <c r="J407" s="8"/>
      <c r="N407" s="9"/>
      <c r="Q407" s="10"/>
      <c r="R407" s="10"/>
      <c r="S407" s="10"/>
    </row>
    <row r="408" spans="1:19" s="6" customFormat="1" ht="18" x14ac:dyDescent="0.25">
      <c r="A408" s="23"/>
      <c r="G408" s="7"/>
      <c r="J408" s="8"/>
      <c r="N408" s="9"/>
      <c r="Q408" s="10"/>
      <c r="R408" s="10"/>
      <c r="S408" s="10"/>
    </row>
    <row r="409" spans="1:19" s="6" customFormat="1" ht="18" x14ac:dyDescent="0.25">
      <c r="A409" s="23"/>
      <c r="G409" s="7"/>
      <c r="J409" s="8"/>
      <c r="N409" s="9"/>
      <c r="Q409" s="10"/>
      <c r="R409" s="10"/>
      <c r="S409" s="10"/>
    </row>
    <row r="410" spans="1:19" s="6" customFormat="1" ht="18" x14ac:dyDescent="0.25">
      <c r="A410" s="23"/>
      <c r="G410" s="7"/>
      <c r="J410" s="8"/>
      <c r="N410" s="9"/>
      <c r="Q410" s="10"/>
      <c r="R410" s="10"/>
      <c r="S410" s="10"/>
    </row>
    <row r="411" spans="1:19" s="6" customFormat="1" ht="18" x14ac:dyDescent="0.25">
      <c r="A411" s="23"/>
      <c r="G411" s="7"/>
      <c r="J411" s="8"/>
      <c r="N411" s="9"/>
      <c r="Q411" s="10"/>
      <c r="R411" s="10"/>
      <c r="S411" s="10"/>
    </row>
    <row r="412" spans="1:19" s="6" customFormat="1" ht="18" x14ac:dyDescent="0.25">
      <c r="A412" s="23"/>
      <c r="G412" s="7"/>
      <c r="J412" s="8"/>
      <c r="N412" s="9"/>
      <c r="Q412" s="10"/>
      <c r="R412" s="10"/>
      <c r="S412" s="10"/>
    </row>
    <row r="413" spans="1:19" s="6" customFormat="1" ht="18" x14ac:dyDescent="0.25">
      <c r="A413" s="23"/>
      <c r="G413" s="7"/>
      <c r="J413" s="8"/>
      <c r="N413" s="9"/>
      <c r="Q413" s="10"/>
      <c r="R413" s="10"/>
      <c r="S413" s="10"/>
    </row>
    <row r="414" spans="1:19" s="6" customFormat="1" ht="18" x14ac:dyDescent="0.25">
      <c r="A414" s="23"/>
      <c r="G414" s="7"/>
      <c r="J414" s="8"/>
      <c r="N414" s="9"/>
      <c r="Q414" s="10"/>
      <c r="R414" s="10"/>
      <c r="S414" s="10"/>
    </row>
    <row r="415" spans="1:19" s="6" customFormat="1" ht="18" x14ac:dyDescent="0.25">
      <c r="A415" s="23"/>
      <c r="G415" s="7"/>
      <c r="J415" s="8"/>
      <c r="N415" s="9"/>
      <c r="Q415" s="10"/>
      <c r="R415" s="10"/>
      <c r="S415" s="10"/>
    </row>
    <row r="416" spans="1:19" s="6" customFormat="1" ht="18" x14ac:dyDescent="0.25">
      <c r="A416" s="23"/>
      <c r="G416" s="7"/>
      <c r="J416" s="8"/>
      <c r="N416" s="9"/>
      <c r="Q416" s="10"/>
      <c r="R416" s="10"/>
      <c r="S416" s="10"/>
    </row>
    <row r="417" spans="1:19" s="6" customFormat="1" ht="18" x14ac:dyDescent="0.25">
      <c r="A417" s="23"/>
      <c r="G417" s="7"/>
      <c r="J417" s="8"/>
      <c r="N417" s="9"/>
      <c r="Q417" s="10"/>
      <c r="R417" s="10"/>
      <c r="S417" s="10"/>
    </row>
    <row r="418" spans="1:19" s="6" customFormat="1" ht="18" x14ac:dyDescent="0.25">
      <c r="A418" s="23"/>
      <c r="G418" s="7"/>
      <c r="J418" s="8"/>
      <c r="N418" s="9"/>
      <c r="Q418" s="10"/>
      <c r="R418" s="10"/>
      <c r="S418" s="10"/>
    </row>
    <row r="419" spans="1:19" s="6" customFormat="1" ht="18" x14ac:dyDescent="0.25">
      <c r="A419" s="23"/>
      <c r="G419" s="7"/>
      <c r="J419" s="8"/>
      <c r="N419" s="9"/>
      <c r="Q419" s="10"/>
      <c r="R419" s="10"/>
      <c r="S419" s="10"/>
    </row>
    <row r="420" spans="1:19" s="6" customFormat="1" ht="18" x14ac:dyDescent="0.25">
      <c r="A420" s="23"/>
      <c r="G420" s="7"/>
      <c r="J420" s="8"/>
      <c r="N420" s="9"/>
      <c r="Q420" s="10"/>
      <c r="R420" s="10"/>
      <c r="S420" s="10"/>
    </row>
    <row r="421" spans="1:19" s="6" customFormat="1" ht="18" x14ac:dyDescent="0.25">
      <c r="A421" s="23"/>
      <c r="G421" s="7"/>
      <c r="J421" s="8"/>
      <c r="N421" s="9"/>
      <c r="Q421" s="10"/>
      <c r="R421" s="10"/>
      <c r="S421" s="10"/>
    </row>
    <row r="422" spans="1:19" s="6" customFormat="1" ht="18" x14ac:dyDescent="0.25">
      <c r="A422" s="23"/>
      <c r="G422" s="7"/>
      <c r="J422" s="8"/>
      <c r="N422" s="9"/>
      <c r="Q422" s="10"/>
      <c r="R422" s="10"/>
      <c r="S422" s="10"/>
    </row>
    <row r="423" spans="1:19" s="6" customFormat="1" ht="18" x14ac:dyDescent="0.25">
      <c r="A423" s="23"/>
      <c r="G423" s="7"/>
      <c r="J423" s="8"/>
      <c r="N423" s="9"/>
      <c r="Q423" s="10"/>
      <c r="R423" s="10"/>
      <c r="S423" s="10"/>
    </row>
    <row r="424" spans="1:19" s="6" customFormat="1" ht="18" x14ac:dyDescent="0.25">
      <c r="A424" s="23"/>
      <c r="G424" s="7"/>
      <c r="J424" s="8"/>
      <c r="N424" s="9"/>
      <c r="Q424" s="10"/>
      <c r="R424" s="10"/>
      <c r="S424" s="10"/>
    </row>
    <row r="425" spans="1:19" s="6" customFormat="1" ht="18" x14ac:dyDescent="0.25">
      <c r="A425" s="23"/>
      <c r="G425" s="7"/>
      <c r="J425" s="8"/>
      <c r="N425" s="9"/>
      <c r="Q425" s="10"/>
      <c r="R425" s="10"/>
      <c r="S425" s="10"/>
    </row>
    <row r="426" spans="1:19" s="6" customFormat="1" ht="18" x14ac:dyDescent="0.25">
      <c r="A426" s="23"/>
      <c r="G426" s="7"/>
      <c r="J426" s="8"/>
      <c r="N426" s="9"/>
      <c r="Q426" s="10"/>
      <c r="R426" s="10"/>
      <c r="S426" s="10"/>
    </row>
    <row r="427" spans="1:19" s="6" customFormat="1" ht="18" x14ac:dyDescent="0.25">
      <c r="A427" s="23"/>
      <c r="G427" s="7"/>
      <c r="J427" s="8"/>
      <c r="N427" s="9"/>
      <c r="Q427" s="10"/>
      <c r="R427" s="10"/>
      <c r="S427" s="10"/>
    </row>
    <row r="428" spans="1:19" s="6" customFormat="1" ht="18" x14ac:dyDescent="0.25">
      <c r="A428" s="23"/>
      <c r="G428" s="7"/>
      <c r="J428" s="8"/>
      <c r="N428" s="9"/>
      <c r="Q428" s="10"/>
      <c r="R428" s="10"/>
      <c r="S428" s="10"/>
    </row>
    <row r="429" spans="1:19" s="6" customFormat="1" ht="18" x14ac:dyDescent="0.25">
      <c r="A429" s="23"/>
      <c r="G429" s="7"/>
      <c r="J429" s="8"/>
      <c r="N429" s="9"/>
      <c r="Q429" s="10"/>
      <c r="R429" s="10"/>
      <c r="S429" s="10"/>
    </row>
    <row r="430" spans="1:19" s="6" customFormat="1" ht="18" x14ac:dyDescent="0.25">
      <c r="A430" s="23"/>
      <c r="G430" s="7"/>
      <c r="J430" s="8"/>
      <c r="N430" s="9"/>
      <c r="Q430" s="10"/>
      <c r="R430" s="10"/>
      <c r="S430" s="10"/>
    </row>
    <row r="431" spans="1:19" s="6" customFormat="1" ht="18" x14ac:dyDescent="0.25">
      <c r="A431" s="23"/>
      <c r="G431" s="7"/>
      <c r="J431" s="8"/>
      <c r="N431" s="9"/>
      <c r="Q431" s="10"/>
      <c r="R431" s="10"/>
      <c r="S431" s="10"/>
    </row>
    <row r="432" spans="1:19" s="6" customFormat="1" ht="18" x14ac:dyDescent="0.25">
      <c r="A432" s="23"/>
      <c r="G432" s="7"/>
      <c r="J432" s="8"/>
      <c r="N432" s="9"/>
      <c r="Q432" s="10"/>
      <c r="R432" s="10"/>
      <c r="S432" s="10"/>
    </row>
    <row r="433" spans="1:19" s="6" customFormat="1" ht="18" x14ac:dyDescent="0.25">
      <c r="A433" s="23"/>
      <c r="G433" s="7"/>
      <c r="J433" s="8"/>
      <c r="N433" s="9"/>
      <c r="Q433" s="10"/>
      <c r="R433" s="10"/>
      <c r="S433" s="10"/>
    </row>
    <row r="434" spans="1:19" s="6" customFormat="1" ht="18" x14ac:dyDescent="0.25">
      <c r="A434" s="23"/>
      <c r="G434" s="7"/>
      <c r="J434" s="8"/>
      <c r="N434" s="9"/>
      <c r="Q434" s="10"/>
      <c r="R434" s="10"/>
      <c r="S434" s="10"/>
    </row>
    <row r="435" spans="1:19" s="6" customFormat="1" ht="18" x14ac:dyDescent="0.25">
      <c r="A435" s="23"/>
      <c r="G435" s="7"/>
      <c r="J435" s="8"/>
      <c r="N435" s="9"/>
      <c r="Q435" s="10"/>
      <c r="R435" s="10"/>
      <c r="S435" s="10"/>
    </row>
    <row r="436" spans="1:19" s="6" customFormat="1" ht="18" x14ac:dyDescent="0.25">
      <c r="A436" s="23"/>
      <c r="G436" s="7"/>
      <c r="J436" s="8"/>
      <c r="N436" s="9"/>
      <c r="Q436" s="10"/>
      <c r="R436" s="10"/>
      <c r="S436" s="10"/>
    </row>
    <row r="437" spans="1:19" s="6" customFormat="1" ht="18" x14ac:dyDescent="0.25">
      <c r="A437" s="23"/>
      <c r="G437" s="7"/>
      <c r="J437" s="8"/>
      <c r="N437" s="9"/>
      <c r="Q437" s="10"/>
      <c r="R437" s="10"/>
      <c r="S437" s="10"/>
    </row>
    <row r="438" spans="1:19" s="6" customFormat="1" ht="18" x14ac:dyDescent="0.25">
      <c r="A438" s="23"/>
      <c r="G438" s="7"/>
      <c r="J438" s="8"/>
      <c r="N438" s="9"/>
      <c r="Q438" s="10"/>
      <c r="R438" s="10"/>
      <c r="S438" s="10"/>
    </row>
    <row r="439" spans="1:19" s="6" customFormat="1" ht="18" x14ac:dyDescent="0.25">
      <c r="A439" s="23"/>
      <c r="G439" s="7"/>
      <c r="J439" s="8"/>
      <c r="N439" s="9"/>
      <c r="Q439" s="10"/>
      <c r="R439" s="10"/>
      <c r="S439" s="10"/>
    </row>
    <row r="440" spans="1:19" s="6" customFormat="1" ht="18" x14ac:dyDescent="0.25">
      <c r="A440" s="23"/>
      <c r="G440" s="7"/>
      <c r="J440" s="8"/>
      <c r="N440" s="9"/>
      <c r="Q440" s="10"/>
      <c r="R440" s="10"/>
      <c r="S440" s="10"/>
    </row>
    <row r="441" spans="1:19" s="6" customFormat="1" ht="18" x14ac:dyDescent="0.25">
      <c r="A441" s="23"/>
      <c r="G441" s="7"/>
      <c r="J441" s="8"/>
      <c r="N441" s="9"/>
      <c r="Q441" s="10"/>
      <c r="R441" s="10"/>
      <c r="S441" s="10"/>
    </row>
    <row r="442" spans="1:19" s="6" customFormat="1" ht="18" x14ac:dyDescent="0.25">
      <c r="A442" s="23"/>
      <c r="G442" s="7"/>
      <c r="J442" s="8"/>
      <c r="N442" s="9"/>
      <c r="Q442" s="10"/>
      <c r="R442" s="10"/>
      <c r="S442" s="10"/>
    </row>
    <row r="443" spans="1:19" s="6" customFormat="1" ht="18" x14ac:dyDescent="0.25">
      <c r="A443" s="23"/>
      <c r="G443" s="7"/>
      <c r="J443" s="8"/>
      <c r="N443" s="9"/>
      <c r="Q443" s="10"/>
      <c r="R443" s="10"/>
      <c r="S443" s="10"/>
    </row>
    <row r="444" spans="1:19" s="6" customFormat="1" ht="18" x14ac:dyDescent="0.25">
      <c r="A444" s="23"/>
      <c r="G444" s="7"/>
      <c r="J444" s="8"/>
      <c r="N444" s="9"/>
      <c r="Q444" s="10"/>
      <c r="R444" s="10"/>
      <c r="S444" s="10"/>
    </row>
    <row r="445" spans="1:19" s="6" customFormat="1" ht="18" x14ac:dyDescent="0.25">
      <c r="A445" s="23"/>
      <c r="G445" s="7"/>
      <c r="J445" s="8"/>
      <c r="N445" s="9"/>
      <c r="Q445" s="10"/>
      <c r="R445" s="10"/>
      <c r="S445" s="10"/>
    </row>
    <row r="446" spans="1:19" s="6" customFormat="1" ht="18" x14ac:dyDescent="0.25">
      <c r="A446" s="23"/>
      <c r="G446" s="7"/>
      <c r="J446" s="8"/>
      <c r="N446" s="9"/>
      <c r="Q446" s="10"/>
      <c r="R446" s="10"/>
      <c r="S446" s="10"/>
    </row>
    <row r="447" spans="1:19" s="6" customFormat="1" ht="18" x14ac:dyDescent="0.25">
      <c r="A447" s="23"/>
      <c r="G447" s="7"/>
      <c r="J447" s="8"/>
      <c r="N447" s="9"/>
      <c r="Q447" s="10"/>
      <c r="R447" s="10"/>
      <c r="S447" s="10"/>
    </row>
    <row r="448" spans="1:19" s="6" customFormat="1" ht="18" x14ac:dyDescent="0.25">
      <c r="A448" s="23"/>
      <c r="G448" s="7"/>
      <c r="J448" s="8"/>
      <c r="N448" s="9"/>
      <c r="Q448" s="10"/>
      <c r="R448" s="10"/>
      <c r="S448" s="10"/>
    </row>
    <row r="449" spans="1:19" s="6" customFormat="1" ht="18" x14ac:dyDescent="0.25">
      <c r="A449" s="23"/>
      <c r="G449" s="7"/>
      <c r="J449" s="8"/>
      <c r="N449" s="9"/>
      <c r="Q449" s="10"/>
      <c r="R449" s="10"/>
      <c r="S449" s="10"/>
    </row>
    <row r="450" spans="1:19" s="6" customFormat="1" ht="18" x14ac:dyDescent="0.25">
      <c r="A450" s="23"/>
      <c r="G450" s="7"/>
      <c r="J450" s="8"/>
      <c r="N450" s="9"/>
      <c r="Q450" s="10"/>
      <c r="R450" s="10"/>
      <c r="S450" s="10"/>
    </row>
    <row r="451" spans="1:19" s="6" customFormat="1" ht="18" x14ac:dyDescent="0.25">
      <c r="A451" s="23"/>
      <c r="G451" s="7"/>
      <c r="J451" s="8"/>
      <c r="N451" s="9"/>
      <c r="Q451" s="10"/>
      <c r="R451" s="10"/>
      <c r="S451" s="10"/>
    </row>
    <row r="452" spans="1:19" s="6" customFormat="1" ht="18" x14ac:dyDescent="0.25">
      <c r="A452" s="23"/>
      <c r="G452" s="7"/>
      <c r="J452" s="8"/>
      <c r="N452" s="9"/>
      <c r="Q452" s="10"/>
      <c r="R452" s="10"/>
      <c r="S452" s="10"/>
    </row>
    <row r="453" spans="1:19" s="6" customFormat="1" ht="18" x14ac:dyDescent="0.25">
      <c r="A453" s="23"/>
      <c r="G453" s="7"/>
      <c r="J453" s="8"/>
      <c r="N453" s="9"/>
      <c r="Q453" s="10"/>
      <c r="R453" s="10"/>
      <c r="S453" s="10"/>
    </row>
    <row r="454" spans="1:19" s="6" customFormat="1" ht="18" x14ac:dyDescent="0.25">
      <c r="A454" s="23"/>
      <c r="G454" s="7"/>
      <c r="J454" s="8"/>
      <c r="N454" s="9"/>
      <c r="Q454" s="10"/>
      <c r="R454" s="10"/>
      <c r="S454" s="10"/>
    </row>
    <row r="455" spans="1:19" s="6" customFormat="1" ht="18" x14ac:dyDescent="0.25">
      <c r="A455" s="23"/>
      <c r="G455" s="7"/>
      <c r="J455" s="8"/>
      <c r="N455" s="9"/>
      <c r="Q455" s="10"/>
      <c r="R455" s="10"/>
      <c r="S455" s="10"/>
    </row>
    <row r="456" spans="1:19" s="6" customFormat="1" ht="18" x14ac:dyDescent="0.25">
      <c r="A456" s="23"/>
      <c r="G456" s="7"/>
      <c r="J456" s="8"/>
      <c r="N456" s="9"/>
      <c r="Q456" s="10"/>
      <c r="R456" s="10"/>
      <c r="S456" s="10"/>
    </row>
    <row r="457" spans="1:19" s="6" customFormat="1" ht="18" x14ac:dyDescent="0.25">
      <c r="A457" s="23"/>
      <c r="G457" s="7"/>
      <c r="J457" s="8"/>
      <c r="N457" s="9"/>
      <c r="Q457" s="10"/>
      <c r="R457" s="10"/>
      <c r="S457" s="10"/>
    </row>
    <row r="458" spans="1:19" s="6" customFormat="1" ht="18" x14ac:dyDescent="0.25">
      <c r="A458" s="23"/>
      <c r="G458" s="7"/>
      <c r="J458" s="8"/>
      <c r="N458" s="9"/>
      <c r="Q458" s="10"/>
      <c r="R458" s="10"/>
      <c r="S458" s="10"/>
    </row>
    <row r="459" spans="1:19" s="6" customFormat="1" ht="18" x14ac:dyDescent="0.25">
      <c r="A459" s="23"/>
      <c r="G459" s="7"/>
      <c r="J459" s="8"/>
      <c r="N459" s="9"/>
      <c r="Q459" s="10"/>
      <c r="R459" s="10"/>
      <c r="S459" s="10"/>
    </row>
    <row r="460" spans="1:19" s="6" customFormat="1" ht="18" x14ac:dyDescent="0.25">
      <c r="A460" s="23"/>
      <c r="G460" s="7"/>
      <c r="J460" s="8"/>
      <c r="N460" s="9"/>
      <c r="Q460" s="10"/>
      <c r="R460" s="10"/>
      <c r="S460" s="10"/>
    </row>
    <row r="461" spans="1:19" s="6" customFormat="1" ht="18" x14ac:dyDescent="0.25">
      <c r="A461" s="23"/>
      <c r="G461" s="7"/>
      <c r="J461" s="8"/>
      <c r="N461" s="9"/>
      <c r="Q461" s="10"/>
      <c r="R461" s="10"/>
      <c r="S461" s="10"/>
    </row>
    <row r="462" spans="1:19" s="6" customFormat="1" ht="18" x14ac:dyDescent="0.25">
      <c r="A462" s="23"/>
      <c r="G462" s="7"/>
      <c r="J462" s="8"/>
      <c r="N462" s="9"/>
      <c r="Q462" s="10"/>
      <c r="R462" s="10"/>
      <c r="S462" s="10"/>
    </row>
    <row r="463" spans="1:19" s="6" customFormat="1" ht="18" x14ac:dyDescent="0.25">
      <c r="A463" s="23"/>
      <c r="G463" s="7"/>
      <c r="J463" s="8"/>
      <c r="N463" s="9"/>
      <c r="Q463" s="10"/>
      <c r="R463" s="10"/>
      <c r="S463" s="10"/>
    </row>
    <row r="464" spans="1:19" s="6" customFormat="1" ht="18" x14ac:dyDescent="0.25">
      <c r="A464" s="23"/>
      <c r="G464" s="7"/>
      <c r="J464" s="8"/>
      <c r="N464" s="9"/>
      <c r="Q464" s="10"/>
      <c r="R464" s="10"/>
      <c r="S464" s="10"/>
    </row>
    <row r="465" spans="1:19" s="6" customFormat="1" ht="18" x14ac:dyDescent="0.25">
      <c r="A465" s="23"/>
      <c r="G465" s="7"/>
      <c r="J465" s="8"/>
      <c r="N465" s="9"/>
      <c r="Q465" s="10"/>
      <c r="R465" s="10"/>
      <c r="S465" s="10"/>
    </row>
    <row r="466" spans="1:19" s="6" customFormat="1" ht="18" x14ac:dyDescent="0.25">
      <c r="A466" s="23"/>
      <c r="G466" s="7"/>
      <c r="J466" s="8"/>
      <c r="N466" s="9"/>
      <c r="Q466" s="10"/>
      <c r="R466" s="10"/>
      <c r="S466" s="10"/>
    </row>
    <row r="467" spans="1:19" s="6" customFormat="1" ht="18" x14ac:dyDescent="0.25">
      <c r="A467" s="23"/>
      <c r="G467" s="7"/>
      <c r="J467" s="8"/>
      <c r="N467" s="9"/>
      <c r="Q467" s="10"/>
      <c r="R467" s="10"/>
      <c r="S467" s="10"/>
    </row>
    <row r="468" spans="1:19" s="6" customFormat="1" ht="18" x14ac:dyDescent="0.25">
      <c r="A468" s="23"/>
      <c r="G468" s="7"/>
      <c r="J468" s="8"/>
      <c r="N468" s="9"/>
      <c r="Q468" s="10"/>
      <c r="R468" s="10"/>
      <c r="S468" s="10"/>
    </row>
    <row r="469" spans="1:19" s="6" customFormat="1" ht="18" x14ac:dyDescent="0.25">
      <c r="A469" s="23"/>
      <c r="G469" s="7"/>
      <c r="J469" s="8"/>
      <c r="N469" s="9"/>
      <c r="Q469" s="10"/>
      <c r="R469" s="10"/>
      <c r="S469" s="10"/>
    </row>
    <row r="470" spans="1:19" s="6" customFormat="1" ht="18" x14ac:dyDescent="0.25">
      <c r="A470" s="23"/>
      <c r="G470" s="7"/>
      <c r="J470" s="8"/>
      <c r="N470" s="9"/>
      <c r="Q470" s="10"/>
      <c r="R470" s="10"/>
      <c r="S470" s="10"/>
    </row>
    <row r="471" spans="1:19" s="6" customFormat="1" ht="18" x14ac:dyDescent="0.25">
      <c r="A471" s="23"/>
      <c r="G471" s="7"/>
      <c r="J471" s="8"/>
      <c r="N471" s="9"/>
      <c r="Q471" s="10"/>
      <c r="R471" s="10"/>
      <c r="S471" s="10"/>
    </row>
    <row r="472" spans="1:19" s="6" customFormat="1" ht="18" x14ac:dyDescent="0.25">
      <c r="A472" s="23"/>
      <c r="G472" s="7"/>
      <c r="J472" s="8"/>
      <c r="N472" s="9"/>
      <c r="Q472" s="10"/>
      <c r="R472" s="10"/>
      <c r="S472" s="10"/>
    </row>
    <row r="473" spans="1:19" s="6" customFormat="1" ht="18" x14ac:dyDescent="0.25">
      <c r="A473" s="23"/>
      <c r="G473" s="7"/>
      <c r="J473" s="8"/>
      <c r="N473" s="9"/>
      <c r="Q473" s="10"/>
      <c r="R473" s="10"/>
      <c r="S473" s="10"/>
    </row>
    <row r="474" spans="1:19" s="6" customFormat="1" ht="18" x14ac:dyDescent="0.25">
      <c r="A474" s="23"/>
      <c r="G474" s="7"/>
      <c r="J474" s="8"/>
      <c r="N474" s="9"/>
      <c r="Q474" s="10"/>
      <c r="R474" s="10"/>
      <c r="S474" s="10"/>
    </row>
    <row r="475" spans="1:19" s="6" customFormat="1" ht="18" x14ac:dyDescent="0.25">
      <c r="A475" s="23"/>
      <c r="G475" s="7"/>
      <c r="J475" s="8"/>
      <c r="N475" s="9"/>
      <c r="Q475" s="10"/>
      <c r="R475" s="10"/>
      <c r="S475" s="10"/>
    </row>
    <row r="476" spans="1:19" s="6" customFormat="1" ht="18" x14ac:dyDescent="0.25">
      <c r="A476" s="23"/>
      <c r="G476" s="7"/>
      <c r="J476" s="8"/>
      <c r="N476" s="9"/>
      <c r="Q476" s="10"/>
      <c r="R476" s="10"/>
      <c r="S476" s="10"/>
    </row>
    <row r="477" spans="1:19" s="6" customFormat="1" ht="18" x14ac:dyDescent="0.25">
      <c r="A477" s="23"/>
      <c r="G477" s="7"/>
      <c r="J477" s="8"/>
      <c r="N477" s="9"/>
      <c r="Q477" s="10"/>
      <c r="R477" s="10"/>
      <c r="S477" s="10"/>
    </row>
    <row r="478" spans="1:19" s="6" customFormat="1" ht="18" x14ac:dyDescent="0.25">
      <c r="A478" s="23"/>
      <c r="G478" s="7"/>
      <c r="J478" s="8"/>
      <c r="N478" s="9"/>
      <c r="Q478" s="10"/>
      <c r="R478" s="10"/>
      <c r="S478" s="10"/>
    </row>
    <row r="479" spans="1:19" s="6" customFormat="1" ht="18" x14ac:dyDescent="0.25">
      <c r="A479" s="23"/>
      <c r="G479" s="7"/>
      <c r="J479" s="8"/>
      <c r="N479" s="9"/>
      <c r="Q479" s="10"/>
      <c r="R479" s="10"/>
      <c r="S479" s="10"/>
    </row>
    <row r="480" spans="1:19" s="6" customFormat="1" ht="18" x14ac:dyDescent="0.25">
      <c r="A480" s="23"/>
      <c r="G480" s="7"/>
      <c r="J480" s="8"/>
      <c r="N480" s="9"/>
      <c r="Q480" s="10"/>
      <c r="R480" s="10"/>
      <c r="S480" s="10"/>
    </row>
    <row r="481" spans="1:19" s="6" customFormat="1" ht="18" x14ac:dyDescent="0.25">
      <c r="A481" s="23"/>
      <c r="G481" s="7"/>
      <c r="J481" s="8"/>
      <c r="N481" s="9"/>
      <c r="Q481" s="10"/>
      <c r="R481" s="10"/>
      <c r="S481" s="10"/>
    </row>
    <row r="482" spans="1:19" s="6" customFormat="1" ht="18" x14ac:dyDescent="0.25">
      <c r="A482" s="23"/>
      <c r="G482" s="7"/>
      <c r="J482" s="8"/>
      <c r="N482" s="9"/>
      <c r="Q482" s="10"/>
      <c r="R482" s="10"/>
      <c r="S482" s="10"/>
    </row>
    <row r="483" spans="1:19" s="6" customFormat="1" ht="18" x14ac:dyDescent="0.25">
      <c r="A483" s="23"/>
      <c r="G483" s="7"/>
      <c r="J483" s="8"/>
      <c r="N483" s="9"/>
      <c r="Q483" s="10"/>
      <c r="R483" s="10"/>
      <c r="S483" s="10"/>
    </row>
    <row r="484" spans="1:19" s="6" customFormat="1" ht="18" x14ac:dyDescent="0.25">
      <c r="A484" s="23"/>
      <c r="G484" s="7"/>
      <c r="J484" s="8"/>
      <c r="N484" s="9"/>
      <c r="Q484" s="10"/>
      <c r="R484" s="10"/>
      <c r="S484" s="10"/>
    </row>
    <row r="485" spans="1:19" s="6" customFormat="1" ht="18" x14ac:dyDescent="0.25">
      <c r="A485" s="23"/>
      <c r="G485" s="7"/>
      <c r="J485" s="8"/>
      <c r="N485" s="9"/>
      <c r="Q485" s="10"/>
      <c r="R485" s="10"/>
      <c r="S485" s="10"/>
    </row>
  </sheetData>
  <mergeCells count="90">
    <mergeCell ref="T1:T3"/>
    <mergeCell ref="R1:R3"/>
    <mergeCell ref="S1:S3"/>
    <mergeCell ref="A290:A294"/>
    <mergeCell ref="A1:A3"/>
    <mergeCell ref="G1:G3"/>
    <mergeCell ref="I1:I3"/>
    <mergeCell ref="J1:J3"/>
    <mergeCell ref="K1:P1"/>
    <mergeCell ref="B1:D3"/>
    <mergeCell ref="P2:P3"/>
    <mergeCell ref="E1:E3"/>
    <mergeCell ref="O2:O3"/>
    <mergeCell ref="N2:N3"/>
    <mergeCell ref="H1:H3"/>
    <mergeCell ref="F1:F3"/>
    <mergeCell ref="K2:M2"/>
    <mergeCell ref="A4:A7"/>
    <mergeCell ref="A14:A16"/>
    <mergeCell ref="A25:A28"/>
    <mergeCell ref="A29:A32"/>
    <mergeCell ref="A8:A10"/>
    <mergeCell ref="A22:A24"/>
    <mergeCell ref="A11:A13"/>
    <mergeCell ref="A17:A20"/>
    <mergeCell ref="B23:D23"/>
    <mergeCell ref="A68:A73"/>
    <mergeCell ref="A37:A39"/>
    <mergeCell ref="A98:A101"/>
    <mergeCell ref="A183:A185"/>
    <mergeCell ref="A120:A122"/>
    <mergeCell ref="A124:A127"/>
    <mergeCell ref="A169:A171"/>
    <mergeCell ref="A59:A61"/>
    <mergeCell ref="A43:A45"/>
    <mergeCell ref="A89:A92"/>
    <mergeCell ref="A117:A119"/>
    <mergeCell ref="A113:A116"/>
    <mergeCell ref="A85:A88"/>
    <mergeCell ref="A93:A97"/>
    <mergeCell ref="A138:A140"/>
    <mergeCell ref="A141:A144"/>
    <mergeCell ref="A203:A206"/>
    <mergeCell ref="B227:D227"/>
    <mergeCell ref="A46:A48"/>
    <mergeCell ref="A222:A225"/>
    <mergeCell ref="A79:A83"/>
    <mergeCell ref="B164:D164"/>
    <mergeCell ref="A163:A165"/>
    <mergeCell ref="A128:A130"/>
    <mergeCell ref="A133:A135"/>
    <mergeCell ref="A51:A53"/>
    <mergeCell ref="A54:A56"/>
    <mergeCell ref="A62:A64"/>
    <mergeCell ref="A212:A217"/>
    <mergeCell ref="A218:A220"/>
    <mergeCell ref="A197:A199"/>
    <mergeCell ref="A200:A202"/>
    <mergeCell ref="A246:A248"/>
    <mergeCell ref="B148:D148"/>
    <mergeCell ref="A166:A168"/>
    <mergeCell ref="A172:A175"/>
    <mergeCell ref="A150:A153"/>
    <mergeCell ref="A176:A178"/>
    <mergeCell ref="A232:A234"/>
    <mergeCell ref="A226:A228"/>
    <mergeCell ref="A235:A237"/>
    <mergeCell ref="A190:A193"/>
    <mergeCell ref="A147:A148"/>
    <mergeCell ref="A242:A244"/>
    <mergeCell ref="A179:A181"/>
    <mergeCell ref="A208:A211"/>
    <mergeCell ref="A229:A231"/>
    <mergeCell ref="A239:A241"/>
    <mergeCell ref="A286:A289"/>
    <mergeCell ref="A194:A196"/>
    <mergeCell ref="A186:A189"/>
    <mergeCell ref="A65:A67"/>
    <mergeCell ref="A34:A36"/>
    <mergeCell ref="A254:A257"/>
    <mergeCell ref="A258:A261"/>
    <mergeCell ref="A262:A264"/>
    <mergeCell ref="A274:A278"/>
    <mergeCell ref="A268:A270"/>
    <mergeCell ref="A279:A281"/>
    <mergeCell ref="A75:A77"/>
    <mergeCell ref="A102:A104"/>
    <mergeCell ref="A131:A132"/>
    <mergeCell ref="A108:A110"/>
    <mergeCell ref="A155:A158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75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NumSai</dc:creator>
  <cp:lastModifiedBy>NumSai</cp:lastModifiedBy>
  <cp:lastPrinted>2021-05-07T02:48:53Z</cp:lastPrinted>
  <dcterms:created xsi:type="dcterms:W3CDTF">2020-04-01T07:15:43Z</dcterms:created>
  <dcterms:modified xsi:type="dcterms:W3CDTF">2021-06-09T03:20:25Z</dcterms:modified>
</cp:coreProperties>
</file>