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K168" i="1" l="1"/>
  <c r="AH168" i="1"/>
  <c r="AF168" i="1"/>
  <c r="P168" i="1"/>
  <c r="R168" i="1" s="1"/>
  <c r="AL168" i="1" l="1"/>
  <c r="S168" i="1"/>
  <c r="U40" i="1"/>
  <c r="V40" i="1" s="1"/>
  <c r="AH110" i="1" l="1"/>
  <c r="AK110" i="1" s="1"/>
  <c r="AF110" i="1"/>
  <c r="P110" i="1"/>
  <c r="R110" i="1" s="1"/>
  <c r="AL110" i="1" l="1"/>
  <c r="S110" i="1"/>
  <c r="AH40" i="1"/>
  <c r="AK40" i="1" s="1"/>
  <c r="AF40" i="1"/>
  <c r="P40" i="1"/>
  <c r="R40" i="1" s="1"/>
  <c r="AL40" i="1" l="1"/>
  <c r="AH112" i="1"/>
  <c r="AK112" i="1" s="1"/>
  <c r="AF112" i="1"/>
  <c r="P112" i="1"/>
  <c r="R112" i="1" s="1"/>
  <c r="P34" i="1"/>
  <c r="R34" i="1" s="1"/>
  <c r="AF34" i="1"/>
  <c r="AH34" i="1"/>
  <c r="AK34" i="1" s="1"/>
  <c r="AH114" i="1"/>
  <c r="AK114" i="1" s="1"/>
  <c r="AF114" i="1"/>
  <c r="P114" i="1"/>
  <c r="R114" i="1" s="1"/>
  <c r="P9" i="1"/>
  <c r="R9" i="1" s="1"/>
  <c r="AF9" i="1"/>
  <c r="AH9" i="1"/>
  <c r="AK9" i="1" s="1"/>
  <c r="P10" i="1"/>
  <c r="R10" i="1" s="1"/>
  <c r="S10" i="1" s="1"/>
  <c r="AF10" i="1"/>
  <c r="AH10" i="1"/>
  <c r="AK10" i="1" s="1"/>
  <c r="AL112" i="1" l="1"/>
  <c r="S34" i="1"/>
  <c r="U34" i="1" s="1"/>
  <c r="V34" i="1" s="1"/>
  <c r="AL34" i="1"/>
  <c r="AL114" i="1"/>
  <c r="S9" i="1"/>
  <c r="AL9" i="1"/>
  <c r="R11" i="1"/>
  <c r="AL10" i="1"/>
  <c r="P68" i="1"/>
  <c r="R68" i="1" s="1"/>
  <c r="AF68" i="1"/>
  <c r="AH68" i="1"/>
  <c r="AK68" i="1" s="1"/>
  <c r="P69" i="1"/>
  <c r="R69" i="1" s="1"/>
  <c r="S69" i="1" s="1"/>
  <c r="AF69" i="1"/>
  <c r="AH69" i="1"/>
  <c r="AK69" i="1" s="1"/>
  <c r="S11" i="1" l="1"/>
  <c r="S68" i="1"/>
  <c r="AL68" i="1"/>
  <c r="R70" i="1"/>
  <c r="S70" i="1" s="1"/>
  <c r="AL69" i="1"/>
  <c r="AH47" i="1" l="1"/>
  <c r="AK47" i="1" s="1"/>
  <c r="AF47" i="1"/>
  <c r="P47" i="1"/>
  <c r="R47" i="1" s="1"/>
  <c r="AL47" i="1" l="1"/>
  <c r="S47" i="1"/>
  <c r="P72" i="1" l="1"/>
  <c r="R72" i="1" s="1"/>
  <c r="S72" i="1" s="1"/>
  <c r="P7" i="1"/>
  <c r="R7" i="1" s="1"/>
  <c r="S7" i="1" s="1"/>
  <c r="P88" i="1" l="1"/>
  <c r="R88" i="1" s="1"/>
  <c r="S88" i="1" s="1"/>
  <c r="P131" i="1"/>
  <c r="R131" i="1" s="1"/>
  <c r="S131" i="1" s="1"/>
  <c r="P140" i="1"/>
  <c r="R140" i="1" s="1"/>
  <c r="S140" i="1" s="1"/>
  <c r="P133" i="1"/>
  <c r="R133" i="1" s="1"/>
  <c r="S133" i="1" s="1"/>
  <c r="P123" i="1"/>
  <c r="R123" i="1" s="1"/>
  <c r="S123" i="1" s="1"/>
  <c r="P63" i="1"/>
  <c r="R63" i="1" s="1"/>
  <c r="S63" i="1" s="1"/>
  <c r="AH31" i="1" l="1"/>
  <c r="AK31" i="1" s="1"/>
  <c r="AF31" i="1"/>
  <c r="P31" i="1"/>
  <c r="R31" i="1" s="1"/>
  <c r="AH19" i="1"/>
  <c r="AK19" i="1" s="1"/>
  <c r="AF19" i="1"/>
  <c r="P19" i="1"/>
  <c r="R19" i="1" s="1"/>
  <c r="AL31" i="1" l="1"/>
  <c r="S31" i="1"/>
  <c r="AL19" i="1"/>
  <c r="S19" i="1"/>
  <c r="U19" i="1" s="1"/>
  <c r="V19" i="1" s="1"/>
  <c r="AH166" i="1"/>
  <c r="AK166" i="1" s="1"/>
  <c r="AF166" i="1"/>
  <c r="P166" i="1"/>
  <c r="R166" i="1" s="1"/>
  <c r="AH165" i="1"/>
  <c r="AK165" i="1" s="1"/>
  <c r="AF165" i="1"/>
  <c r="P165" i="1"/>
  <c r="R165" i="1" s="1"/>
  <c r="AH164" i="1"/>
  <c r="AK164" i="1" s="1"/>
  <c r="AF164" i="1"/>
  <c r="P164" i="1"/>
  <c r="R164" i="1" s="1"/>
  <c r="AH163" i="1"/>
  <c r="AK163" i="1" s="1"/>
  <c r="AF163" i="1"/>
  <c r="P163" i="1"/>
  <c r="R163" i="1" s="1"/>
  <c r="AH162" i="1"/>
  <c r="AK162" i="1" s="1"/>
  <c r="AF162" i="1"/>
  <c r="P162" i="1"/>
  <c r="R162" i="1" s="1"/>
  <c r="AH161" i="1"/>
  <c r="AK161" i="1" s="1"/>
  <c r="AF161" i="1"/>
  <c r="P161" i="1"/>
  <c r="R161" i="1" s="1"/>
  <c r="AH160" i="1"/>
  <c r="AK160" i="1" s="1"/>
  <c r="AF160" i="1"/>
  <c r="P160" i="1"/>
  <c r="R160" i="1" s="1"/>
  <c r="AH159" i="1"/>
  <c r="AK159" i="1" s="1"/>
  <c r="AF159" i="1"/>
  <c r="P159" i="1"/>
  <c r="R159" i="1" s="1"/>
  <c r="AH158" i="1"/>
  <c r="AK158" i="1" s="1"/>
  <c r="AF158" i="1"/>
  <c r="P158" i="1"/>
  <c r="R158" i="1" s="1"/>
  <c r="AH157" i="1"/>
  <c r="AK157" i="1" s="1"/>
  <c r="AF157" i="1"/>
  <c r="P157" i="1"/>
  <c r="R157" i="1" s="1"/>
  <c r="AH156" i="1"/>
  <c r="AK156" i="1" s="1"/>
  <c r="AF156" i="1"/>
  <c r="P156" i="1"/>
  <c r="R156" i="1" s="1"/>
  <c r="AH155" i="1"/>
  <c r="AK155" i="1" s="1"/>
  <c r="AF155" i="1"/>
  <c r="P155" i="1"/>
  <c r="R155" i="1" s="1"/>
  <c r="AH154" i="1"/>
  <c r="AK154" i="1" s="1"/>
  <c r="AF154" i="1"/>
  <c r="P154" i="1"/>
  <c r="R154" i="1" s="1"/>
  <c r="AH153" i="1"/>
  <c r="AK153" i="1" s="1"/>
  <c r="AF153" i="1"/>
  <c r="P153" i="1"/>
  <c r="R153" i="1" s="1"/>
  <c r="AH152" i="1"/>
  <c r="AK152" i="1" s="1"/>
  <c r="AF152" i="1"/>
  <c r="P152" i="1"/>
  <c r="R152" i="1" s="1"/>
  <c r="AH151" i="1"/>
  <c r="AK151" i="1" s="1"/>
  <c r="AF151" i="1"/>
  <c r="P151" i="1"/>
  <c r="R151" i="1" s="1"/>
  <c r="AH150" i="1"/>
  <c r="AK150" i="1" s="1"/>
  <c r="AF150" i="1"/>
  <c r="P150" i="1"/>
  <c r="R150" i="1" s="1"/>
  <c r="AH149" i="1"/>
  <c r="AK149" i="1" s="1"/>
  <c r="AF149" i="1"/>
  <c r="P149" i="1"/>
  <c r="R149" i="1" s="1"/>
  <c r="AH147" i="1"/>
  <c r="AK147" i="1" s="1"/>
  <c r="AF147" i="1"/>
  <c r="P147" i="1"/>
  <c r="R147" i="1" s="1"/>
  <c r="AH146" i="1"/>
  <c r="AK146" i="1" s="1"/>
  <c r="AF146" i="1"/>
  <c r="P146" i="1"/>
  <c r="R146" i="1" s="1"/>
  <c r="AH144" i="1"/>
  <c r="AK144" i="1" s="1"/>
  <c r="AF144" i="1"/>
  <c r="P144" i="1"/>
  <c r="R144" i="1" s="1"/>
  <c r="AH143" i="1"/>
  <c r="AK143" i="1" s="1"/>
  <c r="AF143" i="1"/>
  <c r="P143" i="1"/>
  <c r="R143" i="1" s="1"/>
  <c r="AH142" i="1"/>
  <c r="AK142" i="1" s="1"/>
  <c r="AF142" i="1"/>
  <c r="P142" i="1"/>
  <c r="R142" i="1" s="1"/>
  <c r="AH141" i="1"/>
  <c r="AK141" i="1" s="1"/>
  <c r="AF141" i="1"/>
  <c r="P141" i="1"/>
  <c r="R141" i="1" s="1"/>
  <c r="AH136" i="1"/>
  <c r="AK136" i="1" s="1"/>
  <c r="AF136" i="1"/>
  <c r="P136" i="1"/>
  <c r="R136" i="1" s="1"/>
  <c r="AH135" i="1"/>
  <c r="AK135" i="1" s="1"/>
  <c r="AF135" i="1"/>
  <c r="P135" i="1"/>
  <c r="R135" i="1" s="1"/>
  <c r="AH134" i="1"/>
  <c r="AK134" i="1" s="1"/>
  <c r="AF134" i="1"/>
  <c r="P134" i="1"/>
  <c r="R134" i="1" s="1"/>
  <c r="AH130" i="1"/>
  <c r="AK130" i="1" s="1"/>
  <c r="AF130" i="1"/>
  <c r="P130" i="1"/>
  <c r="R130" i="1" s="1"/>
  <c r="AH129" i="1"/>
  <c r="AK129" i="1" s="1"/>
  <c r="AF129" i="1"/>
  <c r="P129" i="1"/>
  <c r="R129" i="1" s="1"/>
  <c r="AH127" i="1"/>
  <c r="AK127" i="1" s="1"/>
  <c r="AF127" i="1"/>
  <c r="P127" i="1"/>
  <c r="R127" i="1" s="1"/>
  <c r="AH126" i="1"/>
  <c r="AK126" i="1" s="1"/>
  <c r="AF126" i="1"/>
  <c r="P126" i="1"/>
  <c r="R126" i="1" s="1"/>
  <c r="AH139" i="1"/>
  <c r="AK139" i="1" s="1"/>
  <c r="AF139" i="1"/>
  <c r="P139" i="1"/>
  <c r="R139" i="1" s="1"/>
  <c r="AH138" i="1"/>
  <c r="AK138" i="1" s="1"/>
  <c r="AF138" i="1"/>
  <c r="P138" i="1"/>
  <c r="R138" i="1" s="1"/>
  <c r="AH125" i="1"/>
  <c r="AK125" i="1" s="1"/>
  <c r="AF125" i="1"/>
  <c r="P125" i="1"/>
  <c r="R125" i="1" s="1"/>
  <c r="AH124" i="1"/>
  <c r="AK124" i="1" s="1"/>
  <c r="AF124" i="1"/>
  <c r="P124" i="1"/>
  <c r="R124" i="1" s="1"/>
  <c r="AH122" i="1"/>
  <c r="AK122" i="1" s="1"/>
  <c r="AF122" i="1"/>
  <c r="P122" i="1"/>
  <c r="R122" i="1" s="1"/>
  <c r="AH121" i="1"/>
  <c r="AK121" i="1" s="1"/>
  <c r="AF121" i="1"/>
  <c r="P121" i="1"/>
  <c r="R121" i="1" s="1"/>
  <c r="AH120" i="1"/>
  <c r="AK120" i="1" s="1"/>
  <c r="AF120" i="1"/>
  <c r="P120" i="1"/>
  <c r="R120" i="1" s="1"/>
  <c r="AH119" i="1"/>
  <c r="AK119" i="1" s="1"/>
  <c r="AF119" i="1"/>
  <c r="P119" i="1"/>
  <c r="R119" i="1" s="1"/>
  <c r="AH118" i="1"/>
  <c r="AK118" i="1" s="1"/>
  <c r="AF118" i="1"/>
  <c r="P118" i="1"/>
  <c r="R118" i="1" s="1"/>
  <c r="AH116" i="1"/>
  <c r="AK116" i="1" s="1"/>
  <c r="AF116" i="1"/>
  <c r="P116" i="1"/>
  <c r="R116" i="1" s="1"/>
  <c r="AH115" i="1"/>
  <c r="AK115" i="1" s="1"/>
  <c r="AF115" i="1"/>
  <c r="P115" i="1"/>
  <c r="R115" i="1" s="1"/>
  <c r="AH109" i="1"/>
  <c r="AK109" i="1" s="1"/>
  <c r="AF109" i="1"/>
  <c r="P109" i="1"/>
  <c r="R109" i="1" s="1"/>
  <c r="R111" i="1" s="1"/>
  <c r="S111" i="1" s="1"/>
  <c r="AH108" i="1"/>
  <c r="AK108" i="1" s="1"/>
  <c r="AF108" i="1"/>
  <c r="P108" i="1"/>
  <c r="R108" i="1" s="1"/>
  <c r="AH107" i="1"/>
  <c r="AK107" i="1" s="1"/>
  <c r="AF107" i="1"/>
  <c r="P107" i="1"/>
  <c r="R107" i="1" s="1"/>
  <c r="AH105" i="1"/>
  <c r="AK105" i="1" s="1"/>
  <c r="AF105" i="1"/>
  <c r="P105" i="1"/>
  <c r="R105" i="1" s="1"/>
  <c r="AL105" i="1" s="1"/>
  <c r="AH104" i="1"/>
  <c r="AK104" i="1" s="1"/>
  <c r="AF104" i="1"/>
  <c r="P104" i="1"/>
  <c r="R104" i="1" s="1"/>
  <c r="AH103" i="1"/>
  <c r="AK103" i="1" s="1"/>
  <c r="AF103" i="1"/>
  <c r="P103" i="1"/>
  <c r="R103" i="1" s="1"/>
  <c r="AL103" i="1" s="1"/>
  <c r="AH102" i="1"/>
  <c r="AK102" i="1" s="1"/>
  <c r="AF102" i="1"/>
  <c r="P102" i="1"/>
  <c r="R102" i="1" s="1"/>
  <c r="AH100" i="1"/>
  <c r="AK100" i="1" s="1"/>
  <c r="AF100" i="1"/>
  <c r="P100" i="1"/>
  <c r="R100" i="1" s="1"/>
  <c r="AL100" i="1" s="1"/>
  <c r="AH99" i="1"/>
  <c r="AK99" i="1" s="1"/>
  <c r="AF99" i="1"/>
  <c r="P99" i="1"/>
  <c r="R99" i="1" s="1"/>
  <c r="AH98" i="1"/>
  <c r="AK98" i="1" s="1"/>
  <c r="AF98" i="1"/>
  <c r="P98" i="1"/>
  <c r="R98" i="1" s="1"/>
  <c r="AH97" i="1"/>
  <c r="AK97" i="1" s="1"/>
  <c r="AF97" i="1"/>
  <c r="P97" i="1"/>
  <c r="R97" i="1" s="1"/>
  <c r="AH95" i="1"/>
  <c r="AK95" i="1" s="1"/>
  <c r="AF95" i="1"/>
  <c r="P95" i="1"/>
  <c r="R95" i="1" s="1"/>
  <c r="AL95" i="1" s="1"/>
  <c r="AH94" i="1"/>
  <c r="AK94" i="1" s="1"/>
  <c r="AF94" i="1"/>
  <c r="P94" i="1"/>
  <c r="R94" i="1" s="1"/>
  <c r="AH93" i="1"/>
  <c r="AK93" i="1" s="1"/>
  <c r="AF93" i="1"/>
  <c r="P93" i="1"/>
  <c r="R93" i="1" s="1"/>
  <c r="AL93" i="1" s="1"/>
  <c r="AH91" i="1"/>
  <c r="AK91" i="1" s="1"/>
  <c r="AF91" i="1"/>
  <c r="P91" i="1"/>
  <c r="R91" i="1" s="1"/>
  <c r="AH90" i="1"/>
  <c r="AK90" i="1" s="1"/>
  <c r="AF90" i="1"/>
  <c r="P90" i="1"/>
  <c r="R90" i="1" s="1"/>
  <c r="AH89" i="1"/>
  <c r="AK89" i="1" s="1"/>
  <c r="AF89" i="1"/>
  <c r="P89" i="1"/>
  <c r="R89" i="1" s="1"/>
  <c r="AH86" i="1"/>
  <c r="AK86" i="1" s="1"/>
  <c r="AF86" i="1"/>
  <c r="P86" i="1"/>
  <c r="R86" i="1" s="1"/>
  <c r="AL86" i="1" s="1"/>
  <c r="AH85" i="1"/>
  <c r="AK85" i="1" s="1"/>
  <c r="AF85" i="1"/>
  <c r="P85" i="1"/>
  <c r="R85" i="1" s="1"/>
  <c r="AH84" i="1"/>
  <c r="AK84" i="1" s="1"/>
  <c r="AF84" i="1"/>
  <c r="P84" i="1"/>
  <c r="R84" i="1" s="1"/>
  <c r="AH82" i="1"/>
  <c r="AK82" i="1" s="1"/>
  <c r="AF82" i="1"/>
  <c r="P82" i="1"/>
  <c r="R82" i="1" s="1"/>
  <c r="AH81" i="1"/>
  <c r="AK81" i="1" s="1"/>
  <c r="AF81" i="1"/>
  <c r="P81" i="1"/>
  <c r="R81" i="1" s="1"/>
  <c r="AH80" i="1"/>
  <c r="AK80" i="1" s="1"/>
  <c r="AF80" i="1"/>
  <c r="P80" i="1"/>
  <c r="R80" i="1" s="1"/>
  <c r="AH79" i="1"/>
  <c r="AK79" i="1" s="1"/>
  <c r="AF79" i="1"/>
  <c r="P79" i="1"/>
  <c r="R79" i="1" s="1"/>
  <c r="AH77" i="1"/>
  <c r="AK77" i="1" s="1"/>
  <c r="AF77" i="1"/>
  <c r="P77" i="1"/>
  <c r="R77" i="1" s="1"/>
  <c r="AH76" i="1"/>
  <c r="AK76" i="1" s="1"/>
  <c r="AF76" i="1"/>
  <c r="P76" i="1"/>
  <c r="R76" i="1" s="1"/>
  <c r="AH75" i="1"/>
  <c r="AK75" i="1" s="1"/>
  <c r="AF75" i="1"/>
  <c r="P75" i="1"/>
  <c r="R75" i="1" s="1"/>
  <c r="AH74" i="1"/>
  <c r="AK74" i="1" s="1"/>
  <c r="AF74" i="1"/>
  <c r="P74" i="1"/>
  <c r="R74" i="1" s="1"/>
  <c r="AH71" i="1"/>
  <c r="AK71" i="1" s="1"/>
  <c r="AF71" i="1"/>
  <c r="P71" i="1"/>
  <c r="R71" i="1" s="1"/>
  <c r="R73" i="1" s="1"/>
  <c r="S73" i="1" s="1"/>
  <c r="U73" i="1" s="1"/>
  <c r="V73" i="1" s="1"/>
  <c r="AH66" i="1"/>
  <c r="AK66" i="1" s="1"/>
  <c r="AF66" i="1"/>
  <c r="P66" i="1"/>
  <c r="R66" i="1" s="1"/>
  <c r="AH65" i="1"/>
  <c r="AK65" i="1" s="1"/>
  <c r="AF65" i="1"/>
  <c r="P65" i="1"/>
  <c r="R65" i="1" s="1"/>
  <c r="AH62" i="1"/>
  <c r="AK62" i="1" s="1"/>
  <c r="AF62" i="1"/>
  <c r="P62" i="1"/>
  <c r="R62" i="1" s="1"/>
  <c r="R64" i="1" s="1"/>
  <c r="S64" i="1" s="1"/>
  <c r="U64" i="1" s="1"/>
  <c r="V64" i="1" s="1"/>
  <c r="AH60" i="1"/>
  <c r="AK60" i="1" s="1"/>
  <c r="AF60" i="1"/>
  <c r="P60" i="1"/>
  <c r="R60" i="1" s="1"/>
  <c r="AH59" i="1"/>
  <c r="AK59" i="1" s="1"/>
  <c r="AF59" i="1"/>
  <c r="P59" i="1"/>
  <c r="R59" i="1" s="1"/>
  <c r="AH58" i="1"/>
  <c r="AK58" i="1" s="1"/>
  <c r="AF58" i="1"/>
  <c r="P58" i="1"/>
  <c r="R58" i="1" s="1"/>
  <c r="AH57" i="1"/>
  <c r="AK57" i="1" s="1"/>
  <c r="AF57" i="1"/>
  <c r="P57" i="1"/>
  <c r="R57" i="1" s="1"/>
  <c r="AH56" i="1"/>
  <c r="AK56" i="1" s="1"/>
  <c r="AF56" i="1"/>
  <c r="P56" i="1"/>
  <c r="R56" i="1" s="1"/>
  <c r="AH55" i="1"/>
  <c r="AK55" i="1" s="1"/>
  <c r="AF55" i="1"/>
  <c r="P55" i="1"/>
  <c r="R55" i="1" s="1"/>
  <c r="AL55" i="1" s="1"/>
  <c r="AH53" i="1"/>
  <c r="AK53" i="1" s="1"/>
  <c r="AF53" i="1"/>
  <c r="P53" i="1"/>
  <c r="R53" i="1" s="1"/>
  <c r="AH52" i="1"/>
  <c r="AK52" i="1" s="1"/>
  <c r="AF52" i="1"/>
  <c r="P52" i="1"/>
  <c r="R52" i="1" s="1"/>
  <c r="AH51" i="1"/>
  <c r="AK51" i="1" s="1"/>
  <c r="AF51" i="1"/>
  <c r="P51" i="1"/>
  <c r="R51" i="1" s="1"/>
  <c r="AH50" i="1"/>
  <c r="AK50" i="1" s="1"/>
  <c r="AF50" i="1"/>
  <c r="P50" i="1"/>
  <c r="R50" i="1" s="1"/>
  <c r="AL50" i="1" s="1"/>
  <c r="AH49" i="1"/>
  <c r="AK49" i="1" s="1"/>
  <c r="AF49" i="1"/>
  <c r="P49" i="1"/>
  <c r="R49" i="1" s="1"/>
  <c r="AH48" i="1"/>
  <c r="AK48" i="1" s="1"/>
  <c r="AF48" i="1"/>
  <c r="P48" i="1"/>
  <c r="R48" i="1" s="1"/>
  <c r="S48" i="1" s="1"/>
  <c r="AH46" i="1"/>
  <c r="AK46" i="1" s="1"/>
  <c r="AF46" i="1"/>
  <c r="P46" i="1"/>
  <c r="R46" i="1" s="1"/>
  <c r="AH45" i="1"/>
  <c r="AK45" i="1" s="1"/>
  <c r="AF45" i="1"/>
  <c r="P45" i="1"/>
  <c r="R45" i="1" s="1"/>
  <c r="S45" i="1" s="1"/>
  <c r="AH44" i="1"/>
  <c r="AK44" i="1" s="1"/>
  <c r="AF44" i="1"/>
  <c r="P44" i="1"/>
  <c r="R44" i="1" s="1"/>
  <c r="AH43" i="1"/>
  <c r="AK43" i="1" s="1"/>
  <c r="AF43" i="1"/>
  <c r="P43" i="1"/>
  <c r="R43" i="1" s="1"/>
  <c r="AL43" i="1" s="1"/>
  <c r="AH41" i="1"/>
  <c r="AK41" i="1" s="1"/>
  <c r="AF41" i="1"/>
  <c r="P41" i="1"/>
  <c r="R41" i="1" s="1"/>
  <c r="AH39" i="1"/>
  <c r="AK39" i="1" s="1"/>
  <c r="AF39" i="1"/>
  <c r="P39" i="1"/>
  <c r="R39" i="1" s="1"/>
  <c r="AL39" i="1" s="1"/>
  <c r="AH38" i="1"/>
  <c r="AK38" i="1" s="1"/>
  <c r="AF38" i="1"/>
  <c r="P38" i="1"/>
  <c r="R38" i="1" s="1"/>
  <c r="AH37" i="1"/>
  <c r="AK37" i="1" s="1"/>
  <c r="AF37" i="1"/>
  <c r="P37" i="1"/>
  <c r="R37" i="1" s="1"/>
  <c r="S37" i="1" s="1"/>
  <c r="U37" i="1" s="1"/>
  <c r="V37" i="1" s="1"/>
  <c r="AH36" i="1"/>
  <c r="AK36" i="1" s="1"/>
  <c r="AF36" i="1"/>
  <c r="P36" i="1"/>
  <c r="R36" i="1" s="1"/>
  <c r="AH35" i="1"/>
  <c r="AK35" i="1" s="1"/>
  <c r="AF35" i="1"/>
  <c r="P35" i="1"/>
  <c r="R35" i="1" s="1"/>
  <c r="R96" i="1" l="1"/>
  <c r="S96" i="1" s="1"/>
  <c r="R167" i="1"/>
  <c r="S167" i="1" s="1"/>
  <c r="R61" i="1"/>
  <c r="S61" i="1" s="1"/>
  <c r="R78" i="1"/>
  <c r="S78" i="1" s="1"/>
  <c r="R83" i="1"/>
  <c r="S83" i="1" s="1"/>
  <c r="U83" i="1" s="1"/>
  <c r="V83" i="1" s="1"/>
  <c r="R87" i="1"/>
  <c r="S87" i="1" s="1"/>
  <c r="R117" i="1"/>
  <c r="S117" i="1" s="1"/>
  <c r="R137" i="1"/>
  <c r="S137" i="1" s="1"/>
  <c r="U137" i="1" s="1"/>
  <c r="V137" i="1" s="1"/>
  <c r="R148" i="1"/>
  <c r="S148" i="1" s="1"/>
  <c r="R67" i="1"/>
  <c r="S67" i="1" s="1"/>
  <c r="R106" i="1"/>
  <c r="S106" i="1" s="1"/>
  <c r="R128" i="1"/>
  <c r="S128" i="1" s="1"/>
  <c r="U128" i="1" s="1"/>
  <c r="V128" i="1" s="1"/>
  <c r="R132" i="1"/>
  <c r="S132" i="1" s="1"/>
  <c r="R145" i="1"/>
  <c r="S145" i="1" s="1"/>
  <c r="AL52" i="1"/>
  <c r="R54" i="1"/>
  <c r="S54" i="1" s="1"/>
  <c r="AL90" i="1"/>
  <c r="R92" i="1"/>
  <c r="AL98" i="1"/>
  <c r="R101" i="1"/>
  <c r="S101" i="1" s="1"/>
  <c r="U101" i="1" s="1"/>
  <c r="V101" i="1" s="1"/>
  <c r="AL35" i="1"/>
  <c r="AL58" i="1"/>
  <c r="AL60" i="1"/>
  <c r="AL65" i="1"/>
  <c r="AL71" i="1"/>
  <c r="AL75" i="1"/>
  <c r="AL77" i="1"/>
  <c r="AL80" i="1"/>
  <c r="AL82" i="1"/>
  <c r="AL107" i="1"/>
  <c r="AL109" i="1"/>
  <c r="AL116" i="1"/>
  <c r="AL119" i="1"/>
  <c r="AL121" i="1"/>
  <c r="AL124" i="1"/>
  <c r="AL125" i="1"/>
  <c r="AL139" i="1"/>
  <c r="AL127" i="1"/>
  <c r="AL130" i="1"/>
  <c r="AL135" i="1"/>
  <c r="AL141" i="1"/>
  <c r="AL143" i="1"/>
  <c r="AL146" i="1"/>
  <c r="AL149" i="1"/>
  <c r="AL151" i="1"/>
  <c r="AL153" i="1"/>
  <c r="AL156" i="1"/>
  <c r="AL158" i="1"/>
  <c r="AL160" i="1"/>
  <c r="AL162" i="1"/>
  <c r="AL165" i="1"/>
  <c r="AL36" i="1"/>
  <c r="S36" i="1"/>
  <c r="AL37" i="1"/>
  <c r="AL38" i="1"/>
  <c r="S38" i="1"/>
  <c r="AL45" i="1"/>
  <c r="AL46" i="1"/>
  <c r="S46" i="1"/>
  <c r="AL48" i="1"/>
  <c r="AL49" i="1"/>
  <c r="S49" i="1"/>
  <c r="AL51" i="1"/>
  <c r="S51" i="1"/>
  <c r="S35" i="1"/>
  <c r="S39" i="1"/>
  <c r="S43" i="1"/>
  <c r="U43" i="1" s="1"/>
  <c r="V43" i="1" s="1"/>
  <c r="S50" i="1"/>
  <c r="S52" i="1"/>
  <c r="S55" i="1"/>
  <c r="U55" i="1" s="1"/>
  <c r="V55" i="1" s="1"/>
  <c r="AL41" i="1"/>
  <c r="S41" i="1"/>
  <c r="AL44" i="1"/>
  <c r="S44" i="1"/>
  <c r="AL53" i="1"/>
  <c r="S53" i="1"/>
  <c r="AL56" i="1"/>
  <c r="S56" i="1"/>
  <c r="U56" i="1" s="1"/>
  <c r="V56" i="1" s="1"/>
  <c r="AL57" i="1"/>
  <c r="S57" i="1"/>
  <c r="AL59" i="1"/>
  <c r="S59" i="1"/>
  <c r="AL62" i="1"/>
  <c r="S62" i="1"/>
  <c r="AL66" i="1"/>
  <c r="S66" i="1"/>
  <c r="AL74" i="1"/>
  <c r="S74" i="1"/>
  <c r="AL76" i="1"/>
  <c r="S76" i="1"/>
  <c r="AL79" i="1"/>
  <c r="S79" i="1"/>
  <c r="AL81" i="1"/>
  <c r="S81" i="1"/>
  <c r="AL84" i="1"/>
  <c r="S84" i="1"/>
  <c r="S58" i="1"/>
  <c r="S60" i="1"/>
  <c r="S65" i="1"/>
  <c r="S71" i="1"/>
  <c r="S75" i="1"/>
  <c r="S77" i="1"/>
  <c r="S80" i="1"/>
  <c r="U80" i="1" s="1"/>
  <c r="V80" i="1" s="1"/>
  <c r="S82" i="1"/>
  <c r="S86" i="1"/>
  <c r="S90" i="1"/>
  <c r="S93" i="1"/>
  <c r="S95" i="1"/>
  <c r="S98" i="1"/>
  <c r="S100" i="1"/>
  <c r="S103" i="1"/>
  <c r="S105" i="1"/>
  <c r="AL85" i="1"/>
  <c r="S85" i="1"/>
  <c r="AL89" i="1"/>
  <c r="S89" i="1"/>
  <c r="AL91" i="1"/>
  <c r="S91" i="1"/>
  <c r="AL94" i="1"/>
  <c r="S94" i="1"/>
  <c r="AL97" i="1"/>
  <c r="S97" i="1"/>
  <c r="AL99" i="1"/>
  <c r="S99" i="1"/>
  <c r="AL102" i="1"/>
  <c r="S102" i="1"/>
  <c r="AL104" i="1"/>
  <c r="S104" i="1"/>
  <c r="AL108" i="1"/>
  <c r="S108" i="1"/>
  <c r="AL115" i="1"/>
  <c r="S115" i="1"/>
  <c r="AL118" i="1"/>
  <c r="S118" i="1"/>
  <c r="AL120" i="1"/>
  <c r="S120" i="1"/>
  <c r="U120" i="1" s="1"/>
  <c r="V120" i="1" s="1"/>
  <c r="AL122" i="1"/>
  <c r="S122" i="1"/>
  <c r="AL138" i="1"/>
  <c r="S138" i="1"/>
  <c r="AL126" i="1"/>
  <c r="S126" i="1"/>
  <c r="AL129" i="1"/>
  <c r="S129" i="1"/>
  <c r="AL134" i="1"/>
  <c r="S134" i="1"/>
  <c r="AL136" i="1"/>
  <c r="S136" i="1"/>
  <c r="AL142" i="1"/>
  <c r="S142" i="1"/>
  <c r="AL144" i="1"/>
  <c r="S144" i="1"/>
  <c r="AL147" i="1"/>
  <c r="S147" i="1"/>
  <c r="AL150" i="1"/>
  <c r="S150" i="1"/>
  <c r="AL152" i="1"/>
  <c r="S152" i="1"/>
  <c r="AL154" i="1"/>
  <c r="S154" i="1"/>
  <c r="U154" i="1" s="1"/>
  <c r="V154" i="1" s="1"/>
  <c r="AL155" i="1"/>
  <c r="S155" i="1"/>
  <c r="U155" i="1" s="1"/>
  <c r="V155" i="1" s="1"/>
  <c r="AL157" i="1"/>
  <c r="S157" i="1"/>
  <c r="AL159" i="1"/>
  <c r="S159" i="1"/>
  <c r="U159" i="1" s="1"/>
  <c r="V159" i="1" s="1"/>
  <c r="AL161" i="1"/>
  <c r="S161" i="1"/>
  <c r="AL163" i="1"/>
  <c r="S163" i="1"/>
  <c r="U163" i="1" s="1"/>
  <c r="V163" i="1" s="1"/>
  <c r="AL164" i="1"/>
  <c r="S164" i="1"/>
  <c r="U164" i="1" s="1"/>
  <c r="V164" i="1" s="1"/>
  <c r="AL166" i="1"/>
  <c r="S166" i="1"/>
  <c r="S107" i="1"/>
  <c r="S109" i="1"/>
  <c r="S116" i="1"/>
  <c r="S119" i="1"/>
  <c r="S121" i="1"/>
  <c r="S124" i="1"/>
  <c r="S125" i="1"/>
  <c r="S139" i="1"/>
  <c r="S127" i="1"/>
  <c r="S130" i="1"/>
  <c r="S135" i="1"/>
  <c r="S141" i="1"/>
  <c r="S143" i="1"/>
  <c r="S146" i="1"/>
  <c r="S149" i="1"/>
  <c r="S151" i="1"/>
  <c r="U151" i="1" s="1"/>
  <c r="V151" i="1" s="1"/>
  <c r="S153" i="1"/>
  <c r="S156" i="1"/>
  <c r="S158" i="1"/>
  <c r="S160" i="1"/>
  <c r="S162" i="1"/>
  <c r="U162" i="1" s="1"/>
  <c r="V162" i="1" s="1"/>
  <c r="S165" i="1"/>
  <c r="AH33" i="1"/>
  <c r="AK33" i="1" s="1"/>
  <c r="AF33" i="1"/>
  <c r="P33" i="1"/>
  <c r="R33" i="1" s="1"/>
  <c r="S33" i="1" s="1"/>
  <c r="AH113" i="1"/>
  <c r="AK113" i="1" s="1"/>
  <c r="AF113" i="1"/>
  <c r="P113" i="1"/>
  <c r="R113" i="1" s="1"/>
  <c r="AH30" i="1"/>
  <c r="AK30" i="1" s="1"/>
  <c r="AF30" i="1"/>
  <c r="P30" i="1"/>
  <c r="R30" i="1" s="1"/>
  <c r="R32" i="1" s="1"/>
  <c r="S32" i="1" s="1"/>
  <c r="U32" i="1" s="1"/>
  <c r="V32" i="1" s="1"/>
  <c r="AH29" i="1"/>
  <c r="AK29" i="1" s="1"/>
  <c r="AF29" i="1"/>
  <c r="P29" i="1"/>
  <c r="R29" i="1" s="1"/>
  <c r="AH27" i="1"/>
  <c r="AK27" i="1" s="1"/>
  <c r="AF27" i="1"/>
  <c r="P27" i="1"/>
  <c r="R27" i="1" s="1"/>
  <c r="AH26" i="1"/>
  <c r="AK26" i="1" s="1"/>
  <c r="AF26" i="1"/>
  <c r="P26" i="1"/>
  <c r="R26" i="1" s="1"/>
  <c r="AH25" i="1"/>
  <c r="AK25" i="1" s="1"/>
  <c r="AF25" i="1"/>
  <c r="P25" i="1"/>
  <c r="R25" i="1" s="1"/>
  <c r="AH24" i="1"/>
  <c r="AK24" i="1" s="1"/>
  <c r="AF24" i="1"/>
  <c r="P24" i="1"/>
  <c r="R24" i="1" s="1"/>
  <c r="AH22" i="1"/>
  <c r="AK22" i="1" s="1"/>
  <c r="AF22" i="1"/>
  <c r="P22" i="1"/>
  <c r="R22" i="1" s="1"/>
  <c r="AH21" i="1"/>
  <c r="AK21" i="1" s="1"/>
  <c r="AF21" i="1"/>
  <c r="P21" i="1"/>
  <c r="R21" i="1" s="1"/>
  <c r="AH20" i="1"/>
  <c r="AK20" i="1" s="1"/>
  <c r="AF20" i="1"/>
  <c r="P20" i="1"/>
  <c r="R20" i="1" s="1"/>
  <c r="AH18" i="1"/>
  <c r="AK18" i="1" s="1"/>
  <c r="AF18" i="1"/>
  <c r="P18" i="1"/>
  <c r="R18" i="1" s="1"/>
  <c r="AH16" i="1"/>
  <c r="AK16" i="1" s="1"/>
  <c r="AF16" i="1"/>
  <c r="P16" i="1"/>
  <c r="R16" i="1" s="1"/>
  <c r="AH15" i="1"/>
  <c r="AK15" i="1" s="1"/>
  <c r="AF15" i="1"/>
  <c r="P15" i="1"/>
  <c r="R15" i="1" s="1"/>
  <c r="AH14" i="1"/>
  <c r="AK14" i="1" s="1"/>
  <c r="AF14" i="1"/>
  <c r="P14" i="1"/>
  <c r="R14" i="1" s="1"/>
  <c r="AH13" i="1"/>
  <c r="AK13" i="1" s="1"/>
  <c r="AF13" i="1"/>
  <c r="P13" i="1"/>
  <c r="R13" i="1" s="1"/>
  <c r="AH12" i="1"/>
  <c r="AK12" i="1" s="1"/>
  <c r="AF12" i="1"/>
  <c r="P12" i="1"/>
  <c r="R12" i="1" s="1"/>
  <c r="AH6" i="1"/>
  <c r="AK6" i="1" s="1"/>
  <c r="AF6" i="1"/>
  <c r="P6" i="1"/>
  <c r="R6" i="1" s="1"/>
  <c r="R8" i="1" s="1"/>
  <c r="AH5" i="1"/>
  <c r="AK5" i="1" s="1"/>
  <c r="AF5" i="1"/>
  <c r="P5" i="1"/>
  <c r="R5" i="1" s="1"/>
  <c r="R17" i="1" l="1"/>
  <c r="S17" i="1" s="1"/>
  <c r="R28" i="1"/>
  <c r="S28" i="1" s="1"/>
  <c r="S92" i="1"/>
  <c r="R23" i="1"/>
  <c r="S23" i="1" s="1"/>
  <c r="AL12" i="1"/>
  <c r="AL20" i="1"/>
  <c r="AL25" i="1"/>
  <c r="AL14" i="1"/>
  <c r="AL16" i="1"/>
  <c r="AL18" i="1"/>
  <c r="AL22" i="1"/>
  <c r="AL27" i="1"/>
  <c r="AL30" i="1"/>
  <c r="AL5" i="1"/>
  <c r="AL6" i="1"/>
  <c r="S6" i="1"/>
  <c r="AL13" i="1"/>
  <c r="S13" i="1"/>
  <c r="AL15" i="1"/>
  <c r="S15" i="1"/>
  <c r="AL21" i="1"/>
  <c r="S21" i="1"/>
  <c r="AL24" i="1"/>
  <c r="S24" i="1"/>
  <c r="AL26" i="1"/>
  <c r="S26" i="1"/>
  <c r="AL29" i="1"/>
  <c r="S29" i="1"/>
  <c r="AL113" i="1"/>
  <c r="S113" i="1"/>
  <c r="AL33" i="1"/>
  <c r="S5" i="1"/>
  <c r="S12" i="1"/>
  <c r="S14" i="1"/>
  <c r="S16" i="1"/>
  <c r="S18" i="1"/>
  <c r="S20" i="1"/>
  <c r="S22" i="1"/>
  <c r="S25" i="1"/>
  <c r="S27" i="1"/>
  <c r="S30" i="1"/>
  <c r="S8" i="1" l="1"/>
</calcChain>
</file>

<file path=xl/sharedStrings.xml><?xml version="1.0" encoding="utf-8"?>
<sst xmlns="http://schemas.openxmlformats.org/spreadsheetml/2006/main" count="1374" uniqueCount="445">
  <si>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</si>
  <si>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</si>
  <si>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</si>
  <si>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</si>
  <si>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</si>
  <si>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</si>
  <si>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</si>
  <si>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</si>
  <si>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</si>
  <si>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</si>
  <si>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</si>
  <si>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</si>
  <si>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</si>
  <si>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</si>
  <si>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</si>
  <si>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</si>
  <si>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</si>
  <si>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</si>
  <si>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</si>
  <si>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</si>
  <si>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</si>
  <si>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</si>
  <si>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</si>
  <si>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</si>
  <si>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</si>
  <si>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</si>
  <si>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</si>
  <si>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</si>
  <si>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</si>
  <si>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</si>
  <si>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</si>
  <si>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</si>
  <si>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</si>
  <si>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</si>
  <si>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</si>
  <si>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</si>
  <si>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</si>
  <si>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</si>
  <si>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</si>
  <si>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</si>
  <si>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</si>
  <si>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</si>
  <si>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44</t>
  </si>
  <si>
    <t>นาง</t>
  </si>
  <si>
    <t>ไกรแก้ว</t>
  </si>
  <si>
    <t>ไพคำนาม</t>
  </si>
  <si>
    <t>นาย</t>
  </si>
  <si>
    <t xml:space="preserve">กากี   </t>
  </si>
  <si>
    <t>ผุยลานวงค์</t>
  </si>
  <si>
    <t>ทองชัย</t>
  </si>
  <si>
    <t>กอง</t>
  </si>
  <si>
    <t>เก่ง</t>
  </si>
  <si>
    <t>ไพศาล</t>
  </si>
  <si>
    <t>กา</t>
  </si>
  <si>
    <t>ไพเรืองโสม</t>
  </si>
  <si>
    <t>กาไพ</t>
  </si>
  <si>
    <t>มะลิบู่</t>
  </si>
  <si>
    <t>เคน</t>
  </si>
  <si>
    <t>คุณ</t>
  </si>
  <si>
    <t>คาย</t>
  </si>
  <si>
    <t>ครอง</t>
  </si>
  <si>
    <t>ครองตา</t>
  </si>
  <si>
    <t>งา</t>
  </si>
  <si>
    <t>จันทร์ศรี</t>
  </si>
  <si>
    <t>ชิตพล</t>
  </si>
  <si>
    <t>สุระเสียง</t>
  </si>
  <si>
    <t>ชาลี</t>
  </si>
  <si>
    <t>ไชยา</t>
  </si>
  <si>
    <t>แดง</t>
  </si>
  <si>
    <t>โคตรลาคำ</t>
  </si>
  <si>
    <t>ถวิล</t>
  </si>
  <si>
    <t>อาจทุมมา</t>
  </si>
  <si>
    <t>ท้าว</t>
  </si>
  <si>
    <t>นนสุราช</t>
  </si>
  <si>
    <t>ทุมมา</t>
  </si>
  <si>
    <t>ทองคำ</t>
  </si>
  <si>
    <t>ทองสิน</t>
  </si>
  <si>
    <t>กิตชัย</t>
  </si>
  <si>
    <t>เทียม</t>
  </si>
  <si>
    <t>กุดวงค์แก้ว(สียชีวิต)</t>
  </si>
  <si>
    <t>แทว</t>
  </si>
  <si>
    <t>เที่ยง</t>
  </si>
  <si>
    <t>ไทย</t>
  </si>
  <si>
    <t>ธิดา</t>
  </si>
  <si>
    <t>แน่งน้อย</t>
  </si>
  <si>
    <t>บัวที</t>
  </si>
  <si>
    <t>บุญ</t>
  </si>
  <si>
    <t>นนท์สุราษฏร์</t>
  </si>
  <si>
    <t>บุญมี</t>
  </si>
  <si>
    <t>บุญยัง</t>
  </si>
  <si>
    <t>บุญสม</t>
  </si>
  <si>
    <t>ตุพิลา</t>
  </si>
  <si>
    <t>บุญรมย์</t>
  </si>
  <si>
    <t>บัวเรียน</t>
  </si>
  <si>
    <t>บรรทม</t>
  </si>
  <si>
    <t>บุตรดา</t>
  </si>
  <si>
    <t>ประกายแก้ว</t>
  </si>
  <si>
    <t>ประสิทธิ์ไชย</t>
  </si>
  <si>
    <t>ประสิทธิ์</t>
  </si>
  <si>
    <t>ปันจ๋า</t>
  </si>
  <si>
    <t>พองพรหม</t>
  </si>
  <si>
    <t>ฝ่าย</t>
  </si>
  <si>
    <t>พอง</t>
  </si>
  <si>
    <t>พร</t>
  </si>
  <si>
    <t>พนม</t>
  </si>
  <si>
    <t>ลามคำ</t>
  </si>
  <si>
    <t>พรทิพย์</t>
  </si>
  <si>
    <t>พรศักดิ์</t>
  </si>
  <si>
    <t>พวยพร</t>
  </si>
  <si>
    <t>พอวิน</t>
  </si>
  <si>
    <t>พานิชกุล</t>
  </si>
  <si>
    <t>มวย</t>
  </si>
  <si>
    <t>มา</t>
  </si>
  <si>
    <t>ยงยุทธ</t>
  </si>
  <si>
    <t>โพธาราม</t>
  </si>
  <si>
    <t>รัดดาพร</t>
  </si>
  <si>
    <t>มีบุตร</t>
  </si>
  <si>
    <t>รส</t>
  </si>
  <si>
    <t>มูลประสาน</t>
  </si>
  <si>
    <t>ไลย</t>
  </si>
  <si>
    <t>ลบ</t>
  </si>
  <si>
    <t>พลตา</t>
  </si>
  <si>
    <t>ลัน</t>
  </si>
  <si>
    <t>มายา</t>
  </si>
  <si>
    <t>ลวย</t>
  </si>
  <si>
    <t>วาสนา</t>
  </si>
  <si>
    <t>วงค์</t>
  </si>
  <si>
    <t>วิเศษ</t>
  </si>
  <si>
    <t>เศวต</t>
  </si>
  <si>
    <t>แสงฉวี</t>
  </si>
  <si>
    <t>สำรวย</t>
  </si>
  <si>
    <t>สิน</t>
  </si>
  <si>
    <t>บุลานเหล่า</t>
  </si>
  <si>
    <t>สวาท</t>
  </si>
  <si>
    <t>สาว</t>
  </si>
  <si>
    <t>เพียรลุน</t>
  </si>
  <si>
    <t>สาย</t>
  </si>
  <si>
    <t>สวรรค์</t>
  </si>
  <si>
    <t>สี</t>
  </si>
  <si>
    <t>สีใคร</t>
  </si>
  <si>
    <t>สีทา</t>
  </si>
  <si>
    <t>โสภา</t>
  </si>
  <si>
    <t>ไสว</t>
  </si>
  <si>
    <t>ไสย</t>
  </si>
  <si>
    <t>สุขสมบัตร</t>
  </si>
  <si>
    <t>สุพรรณ</t>
  </si>
  <si>
    <t>หนู</t>
  </si>
  <si>
    <t>ข่วงทิพย์</t>
  </si>
  <si>
    <t>หนูพร</t>
  </si>
  <si>
    <t>สว่างสิงห์</t>
  </si>
  <si>
    <t>น.ส.</t>
  </si>
  <si>
    <t>หนูทิน</t>
  </si>
  <si>
    <t>กุดวงค์แก้ว</t>
  </si>
  <si>
    <t>แหลม</t>
  </si>
  <si>
    <t>แหลมทอง</t>
  </si>
  <si>
    <t>อุลัย</t>
  </si>
  <si>
    <t>อนงค์</t>
  </si>
  <si>
    <t>สปก.4-01</t>
  </si>
  <si>
    <t>นส3ก.</t>
  </si>
  <si>
    <t>123/6</t>
  </si>
  <si>
    <t>131/2</t>
  </si>
  <si>
    <t>94/3</t>
  </si>
  <si>
    <t>70/1</t>
  </si>
  <si>
    <t>161</t>
  </si>
  <si>
    <t>28</t>
  </si>
  <si>
    <t>89/1</t>
  </si>
  <si>
    <t>83</t>
  </si>
  <si>
    <t>83/3</t>
  </si>
  <si>
    <t>83/1</t>
  </si>
  <si>
    <t>110/1</t>
  </si>
  <si>
    <t>225</t>
  </si>
  <si>
    <t>148/4</t>
  </si>
  <si>
    <t>125/1</t>
  </si>
  <si>
    <t xml:space="preserve">344 ม.5 บ.กุดตากาบ ต.วาริชภูมิ อ.วาริชภูมิ </t>
  </si>
  <si>
    <t>124/1</t>
  </si>
  <si>
    <t>98</t>
  </si>
  <si>
    <t>5/1</t>
  </si>
  <si>
    <t>109/1</t>
  </si>
  <si>
    <t>71/1</t>
  </si>
  <si>
    <t>89</t>
  </si>
  <si>
    <t>219/1</t>
  </si>
  <si>
    <t>90</t>
  </si>
  <si>
    <t>141</t>
  </si>
  <si>
    <t>102</t>
  </si>
  <si>
    <t>161/5</t>
  </si>
  <si>
    <t>205</t>
  </si>
  <si>
    <t>232</t>
  </si>
  <si>
    <t>196</t>
  </si>
  <si>
    <t>54</t>
  </si>
  <si>
    <t>179</t>
  </si>
  <si>
    <t>126</t>
  </si>
  <si>
    <t>68</t>
  </si>
  <si>
    <t>115/2</t>
  </si>
  <si>
    <t>125</t>
  </si>
  <si>
    <t>207</t>
  </si>
  <si>
    <t>93</t>
  </si>
  <si>
    <t>219</t>
  </si>
  <si>
    <t>204</t>
  </si>
  <si>
    <t>123/7</t>
  </si>
  <si>
    <t>111</t>
  </si>
  <si>
    <t>89/2</t>
  </si>
  <si>
    <t>75</t>
  </si>
  <si>
    <t>69/2</t>
  </si>
  <si>
    <t>121</t>
  </si>
  <si>
    <t>115/1</t>
  </si>
  <si>
    <t>110/2</t>
  </si>
  <si>
    <t>177</t>
  </si>
  <si>
    <t>84</t>
  </si>
  <si>
    <t>122/3</t>
  </si>
  <si>
    <t>21</t>
  </si>
  <si>
    <t>164</t>
  </si>
  <si>
    <t>10</t>
  </si>
  <si>
    <t>100/1</t>
  </si>
  <si>
    <t>117</t>
  </si>
  <si>
    <t>163/1</t>
  </si>
  <si>
    <t>215</t>
  </si>
  <si>
    <t>103</t>
  </si>
  <si>
    <t>202/1</t>
  </si>
  <si>
    <t>95</t>
  </si>
  <si>
    <t>75/2</t>
  </si>
  <si>
    <t>37</t>
  </si>
  <si>
    <t>195</t>
  </si>
  <si>
    <t>141/1</t>
  </si>
  <si>
    <t>99/1</t>
  </si>
  <si>
    <t>224</t>
  </si>
  <si>
    <t>167/1</t>
  </si>
  <si>
    <t>128</t>
  </si>
  <si>
    <t>92/1</t>
  </si>
  <si>
    <t>82</t>
  </si>
  <si>
    <t>110/4</t>
  </si>
  <si>
    <t>216</t>
  </si>
  <si>
    <t>125/3</t>
  </si>
  <si>
    <t>126/2</t>
  </si>
  <si>
    <t>148/8</t>
  </si>
  <si>
    <t>138/3</t>
  </si>
  <si>
    <t>87/4</t>
  </si>
  <si>
    <t>11</t>
  </si>
  <si>
    <t>143</t>
  </si>
  <si>
    <t>60</t>
  </si>
  <si>
    <t>124/2</t>
  </si>
  <si>
    <t>155</t>
  </si>
  <si>
    <t xml:space="preserve">344 </t>
  </si>
  <si>
    <t>5743II7092</t>
  </si>
  <si>
    <t>88</t>
  </si>
  <si>
    <t>78</t>
  </si>
  <si>
    <t>50</t>
  </si>
  <si>
    <t>24</t>
  </si>
  <si>
    <t>81</t>
  </si>
  <si>
    <t>80</t>
  </si>
  <si>
    <t>15</t>
  </si>
  <si>
    <t>42</t>
  </si>
  <si>
    <t>41</t>
  </si>
  <si>
    <t>91</t>
  </si>
  <si>
    <t>92</t>
  </si>
  <si>
    <t>38</t>
  </si>
  <si>
    <t>39</t>
  </si>
  <si>
    <t>40</t>
  </si>
  <si>
    <t>3675</t>
  </si>
  <si>
    <t>2</t>
  </si>
  <si>
    <t>5</t>
  </si>
  <si>
    <t>14</t>
  </si>
  <si>
    <t>66</t>
  </si>
  <si>
    <t>165</t>
  </si>
  <si>
    <t>70</t>
  </si>
  <si>
    <t>85</t>
  </si>
  <si>
    <t>3878</t>
  </si>
  <si>
    <t>16</t>
  </si>
  <si>
    <t>3879</t>
  </si>
  <si>
    <t>96</t>
  </si>
  <si>
    <t>820</t>
  </si>
  <si>
    <t>7</t>
  </si>
  <si>
    <t>13</t>
  </si>
  <si>
    <t>829</t>
  </si>
  <si>
    <t>819</t>
  </si>
  <si>
    <t>8</t>
  </si>
  <si>
    <t>32</t>
  </si>
  <si>
    <t>9</t>
  </si>
  <si>
    <t>64</t>
  </si>
  <si>
    <t>4</t>
  </si>
  <si>
    <t>46</t>
  </si>
  <si>
    <t>20</t>
  </si>
  <si>
    <t>25</t>
  </si>
  <si>
    <t>55</t>
  </si>
  <si>
    <t>94</t>
  </si>
  <si>
    <t>1</t>
  </si>
  <si>
    <t>108</t>
  </si>
  <si>
    <t>1013</t>
  </si>
  <si>
    <t>147</t>
  </si>
  <si>
    <t>149</t>
  </si>
  <si>
    <t>97</t>
  </si>
  <si>
    <t>100</t>
  </si>
  <si>
    <t>101</t>
  </si>
  <si>
    <t>17</t>
  </si>
  <si>
    <t>12</t>
  </si>
  <si>
    <t>30</t>
  </si>
  <si>
    <t>4064</t>
  </si>
  <si>
    <t>115</t>
  </si>
  <si>
    <t>5743III6692</t>
  </si>
  <si>
    <t>5743II6892</t>
  </si>
  <si>
    <t>76</t>
  </si>
  <si>
    <t>47</t>
  </si>
  <si>
    <t>49</t>
  </si>
  <si>
    <t>105</t>
  </si>
  <si>
    <t>19</t>
  </si>
  <si>
    <t>52</t>
  </si>
  <si>
    <t>53</t>
  </si>
  <si>
    <t>51</t>
  </si>
  <si>
    <t>34</t>
  </si>
  <si>
    <t>106</t>
  </si>
  <si>
    <t>77</t>
  </si>
  <si>
    <t>6</t>
  </si>
  <si>
    <t>73</t>
  </si>
  <si>
    <t>79</t>
  </si>
  <si>
    <t>813</t>
  </si>
  <si>
    <t>29</t>
  </si>
  <si>
    <t>31</t>
  </si>
  <si>
    <t>35</t>
  </si>
  <si>
    <t>107</t>
  </si>
  <si>
    <t>33</t>
  </si>
  <si>
    <t>22</t>
  </si>
  <si>
    <t>43</t>
  </si>
  <si>
    <t>148</t>
  </si>
  <si>
    <t>154</t>
  </si>
  <si>
    <t>62</t>
  </si>
  <si>
    <t>512</t>
  </si>
  <si>
    <t>144</t>
  </si>
  <si>
    <t>5743III6492</t>
  </si>
  <si>
    <t>5743III6490</t>
  </si>
  <si>
    <t>3</t>
  </si>
  <si>
    <t>27</t>
  </si>
  <si>
    <t>150</t>
  </si>
  <si>
    <t>23</t>
  </si>
  <si>
    <t>0</t>
  </si>
  <si>
    <t>18</t>
  </si>
  <si>
    <t>87</t>
  </si>
  <si>
    <t>63</t>
  </si>
  <si>
    <t>57</t>
  </si>
  <si>
    <t>58</t>
  </si>
  <si>
    <t>67</t>
  </si>
  <si>
    <t>61</t>
  </si>
  <si>
    <t>26</t>
  </si>
  <si>
    <t>69</t>
  </si>
  <si>
    <t>65</t>
  </si>
  <si>
    <t>นค.3</t>
  </si>
  <si>
    <t>คาน</t>
  </si>
  <si>
    <t>สุรินทะ</t>
  </si>
  <si>
    <t>4643</t>
  </si>
  <si>
    <t>4179</t>
  </si>
  <si>
    <t>4568</t>
  </si>
  <si>
    <t>ลำไพ</t>
  </si>
  <si>
    <t>3732</t>
  </si>
  <si>
    <t>ศรีจันทร์</t>
  </si>
  <si>
    <t>นค.1</t>
  </si>
  <si>
    <t>3736</t>
  </si>
  <si>
    <t>สงกา</t>
  </si>
  <si>
    <t>484</t>
  </si>
  <si>
    <t>ไพบูลย์</t>
  </si>
  <si>
    <t>สค.1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</si>
  <si>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ม.3</t>
    </r>
  </si>
  <si>
    <t>3-4707-00074-43-1</t>
  </si>
  <si>
    <t>3470300141726</t>
  </si>
  <si>
    <t>3-4703-00125-63-2</t>
  </si>
  <si>
    <t>3-4703-00120-34-7</t>
  </si>
  <si>
    <t>3470300127813</t>
  </si>
  <si>
    <t>3470300139226</t>
  </si>
  <si>
    <t>3470300137606</t>
  </si>
  <si>
    <t>3470300143614</t>
  </si>
  <si>
    <t>3-4703-00143-142</t>
  </si>
  <si>
    <t>3-4703-00127-37-6</t>
  </si>
  <si>
    <t>5-4703-00001-646</t>
  </si>
  <si>
    <t>3470300121181</t>
  </si>
  <si>
    <t>3470300144441</t>
  </si>
  <si>
    <t>3-1201-00945-85-0</t>
  </si>
  <si>
    <t>3470300135514</t>
  </si>
  <si>
    <t>3-4703-00133-01-5</t>
  </si>
  <si>
    <t>น.ส.คำหล้า ไพเรืองโสม</t>
  </si>
  <si>
    <t>111 ม.3 จ่ายแทน</t>
  </si>
  <si>
    <t>3470300127520</t>
  </si>
  <si>
    <t>3470300134666</t>
  </si>
  <si>
    <t>3470300132906</t>
  </si>
  <si>
    <t>5470300007270</t>
  </si>
  <si>
    <t>3601101577796</t>
  </si>
  <si>
    <t>3470300131837</t>
  </si>
  <si>
    <t>สมคิด</t>
  </si>
  <si>
    <t>สีไว</t>
  </si>
  <si>
    <t>3470300135174</t>
  </si>
  <si>
    <t>3-4703-00133-24-4</t>
  </si>
  <si>
    <t>112/8</t>
  </si>
  <si>
    <t>3470300143096</t>
  </si>
  <si>
    <t>3-4903-00129-63-8</t>
  </si>
  <si>
    <t>87/1</t>
  </si>
  <si>
    <t>3470300136154</t>
  </si>
  <si>
    <t>3470300134143</t>
  </si>
  <si>
    <t>3470300144289</t>
  </si>
  <si>
    <t>3470300137223</t>
  </si>
  <si>
    <t>3470300137622</t>
  </si>
  <si>
    <t>3470300126221</t>
  </si>
  <si>
    <t>3470300137932</t>
  </si>
  <si>
    <t>3470300149591</t>
  </si>
  <si>
    <t>3-4703-00132-43-4</t>
  </si>
  <si>
    <t>3-4703-00141-29-8</t>
  </si>
  <si>
    <t>ราตรี</t>
  </si>
  <si>
    <t>161/4</t>
  </si>
  <si>
    <t>ดาบลาอำ</t>
  </si>
  <si>
    <t>สูญยะราช</t>
  </si>
  <si>
    <t>171</t>
  </si>
  <si>
    <t>น.ส.ชนวรรณ บุลานเหล่า(แทน)</t>
  </si>
  <si>
    <t>นายพันทอง ผุยลานวงค์(แทน)</t>
  </si>
  <si>
    <t>น.ส.คำหล้า ไพเรืองโสม(แทน)</t>
  </si>
  <si>
    <t>เพิ่มแปลง</t>
  </si>
  <si>
    <t>630</t>
  </si>
  <si>
    <t>504</t>
  </si>
  <si>
    <t>156/1</t>
  </si>
  <si>
    <t>3470300139714</t>
  </si>
  <si>
    <t>ก้าน</t>
  </si>
  <si>
    <t>น.ส.จำเนียร ไพคำนาม (แทน)</t>
  </si>
  <si>
    <t>รัตนาภรณ์</t>
  </si>
  <si>
    <t>4025</t>
  </si>
  <si>
    <t>125/2</t>
  </si>
  <si>
    <t>3470300135611</t>
  </si>
  <si>
    <t>ฉลาด</t>
  </si>
  <si>
    <t>ระติยา</t>
  </si>
  <si>
    <t>124</t>
  </si>
  <si>
    <t>น.ส.นงรักษ์ ไพคำนาม(แทน)</t>
  </si>
  <si>
    <t>234</t>
  </si>
  <si>
    <t>ที่ดินนายชู ไพคำนาม</t>
  </si>
  <si>
    <t>นางกาวี ไพคำนาม 33 ม.3 (แทน)</t>
  </si>
  <si>
    <t>ไพคำนาม(ตาย)</t>
  </si>
  <si>
    <t>3470300140909</t>
  </si>
  <si>
    <t>นายสุรศักดิ์ อุทธรักษ์ 123 ม.6 ต.สุวรรณคาม (จ่ายแทน)</t>
  </si>
  <si>
    <t>นายสถิต ไพเรืองโสม (ขายที่ดิน)</t>
  </si>
  <si>
    <t>20/1 ม.1</t>
  </si>
  <si>
    <t>ภาษีบำรุงท้องที่ 2562</t>
  </si>
  <si>
    <t>ยอดบรรเทาภาษี 65</t>
  </si>
  <si>
    <t>อัตราภาษี 2565</t>
  </si>
  <si>
    <t>225/3</t>
  </si>
  <si>
    <t>สปก</t>
  </si>
  <si>
    <t>6892</t>
  </si>
  <si>
    <t>153</t>
  </si>
  <si>
    <t>ปราณีต</t>
  </si>
  <si>
    <t>ประชา</t>
  </si>
  <si>
    <t>54 ม.10</t>
  </si>
  <si>
    <t>กัลยา</t>
  </si>
  <si>
    <t>68 ม.10</t>
  </si>
  <si>
    <t>1470300032531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</si>
</sst>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3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sz val="14"/>
      <color theme="1"/>
      <name val="TH SarabunPSK"/>
      <family val="2"/>
    </font>
    <font>
      <sz val="14"/>
      <color theme="6" tint="-0.499984740745262"/>
      <name val="Angsana New"/>
      <family val="1"/>
    </font>
    <font>
      <sz val="14"/>
      <color theme="5"/>
      <name val="Angsana New"/>
      <family val="1"/>
    </font>
    <font>
      <sz val="14"/>
      <color theme="1"/>
      <name val="Tahoma"/>
      <family val="2"/>
      <charset val="222"/>
      <scheme val="minor"/>
    </font>
    <font>
      <sz val="12"/>
      <color rgb="FF000000"/>
      <name val="Angsana New"/>
      <family val="1"/>
    </font>
    <font>
      <sz val="16"/>
      <color rgb="FFFF0000"/>
      <name val="Angsana New"/>
      <family val="1"/>
    </font>
    <font>
      <sz val="14"/>
      <color rgb="FFFF0000"/>
      <name val="Tahoma"/>
      <family val="2"/>
      <charset val="222"/>
      <scheme val="minor"/>
    </font>
    <font>
      <sz val="16"/>
      <color rgb="FFFF0000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/>
    <xf numFmtId="3" fontId="26" fillId="0" borderId="0" xfId="0" applyNumberFormat="1" applyFont="1"/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0" fontId="26" fillId="35" borderId="0" xfId="0" applyFont="1" applyFill="1" applyAlignment="1">
      <alignment horizontal="center"/>
    </xf>
    <xf numFmtId="0" fontId="26" fillId="35" borderId="0" xfId="0" applyFont="1" applyFill="1" applyAlignment="1">
      <alignment horizontal="center" vertical="center"/>
    </xf>
    <xf numFmtId="3" fontId="26" fillId="35" borderId="0" xfId="0" applyNumberFormat="1" applyFont="1" applyFill="1"/>
    <xf numFmtId="3" fontId="26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0" fontId="0" fillId="35" borderId="0" xfId="0" applyFill="1" applyAlignment="1">
      <alignment horizontal="center" vertic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26" fillId="35" borderId="0" xfId="0" applyFont="1" applyFill="1"/>
    <xf numFmtId="1" fontId="26" fillId="35" borderId="0" xfId="0" applyNumberFormat="1" applyFont="1" applyFill="1" applyAlignment="1">
      <alignment horizontal="left"/>
    </xf>
    <xf numFmtId="187" fontId="26" fillId="35" borderId="0" xfId="0" applyNumberFormat="1" applyFont="1" applyFill="1" applyAlignment="1">
      <alignment horizontal="center"/>
    </xf>
    <xf numFmtId="3" fontId="26" fillId="35" borderId="0" xfId="0" applyNumberFormat="1" applyFont="1" applyFill="1" applyAlignment="1">
      <alignment horizontal="center" vertical="center"/>
    </xf>
    <xf numFmtId="10" fontId="26" fillId="35" borderId="0" xfId="0" applyNumberFormat="1" applyFont="1" applyFill="1" applyAlignment="1">
      <alignment horizontal="center"/>
    </xf>
    <xf numFmtId="49" fontId="28" fillId="0" borderId="29" xfId="0" applyNumberFormat="1" applyFont="1" applyBorder="1" applyAlignment="1">
      <alignment horizontal="center" vertical="top" shrinkToFit="1"/>
    </xf>
    <xf numFmtId="49" fontId="28" fillId="0" borderId="29" xfId="0" applyNumberFormat="1" applyFont="1" applyBorder="1" applyAlignment="1">
      <alignment horizontal="left" vertical="top" shrinkToFit="1"/>
    </xf>
    <xf numFmtId="49" fontId="28" fillId="0" borderId="30" xfId="0" applyNumberFormat="1" applyFont="1" applyBorder="1" applyAlignment="1">
      <alignment horizontal="left" vertical="top" shrinkToFit="1"/>
    </xf>
    <xf numFmtId="1" fontId="27" fillId="0" borderId="15" xfId="42" applyNumberFormat="1" applyFont="1" applyFill="1" applyBorder="1" applyAlignment="1">
      <alignment horizontal="center" vertical="center"/>
    </xf>
    <xf numFmtId="49" fontId="28" fillId="0" borderId="30" xfId="0" applyNumberFormat="1" applyFont="1" applyBorder="1" applyAlignment="1">
      <alignment horizontal="center" vertical="top" shrinkToFit="1"/>
    </xf>
    <xf numFmtId="0" fontId="29" fillId="0" borderId="15" xfId="43" applyFont="1" applyBorder="1"/>
    <xf numFmtId="49" fontId="28" fillId="0" borderId="15" xfId="0" applyNumberFormat="1" applyFont="1" applyBorder="1" applyAlignment="1">
      <alignment horizontal="center" vertical="top" shrinkToFit="1"/>
    </xf>
    <xf numFmtId="0" fontId="27" fillId="0" borderId="15" xfId="42" applyFont="1" applyFill="1" applyBorder="1" applyAlignment="1">
      <alignment horizontal="center" vertical="center"/>
    </xf>
    <xf numFmtId="0" fontId="27" fillId="0" borderId="15" xfId="42" applyFont="1" applyFill="1" applyBorder="1" applyAlignment="1">
      <alignment horizontal="left" vertical="center"/>
    </xf>
    <xf numFmtId="3" fontId="27" fillId="0" borderId="15" xfId="42" applyNumberFormat="1" applyFont="1" applyFill="1" applyBorder="1" applyAlignment="1">
      <alignment horizontal="center" vertical="center"/>
    </xf>
    <xf numFmtId="1" fontId="27" fillId="0" borderId="15" xfId="42" applyNumberFormat="1" applyFont="1" applyFill="1" applyBorder="1" applyAlignment="1">
      <alignment horizontal="left" vertical="center"/>
    </xf>
    <xf numFmtId="187" fontId="27" fillId="0" borderId="15" xfId="42" applyNumberFormat="1" applyFont="1" applyFill="1" applyBorder="1" applyAlignment="1">
      <alignment horizontal="center" vertical="center"/>
    </xf>
    <xf numFmtId="3" fontId="27" fillId="35" borderId="15" xfId="42" applyNumberFormat="1" applyFont="1" applyFill="1" applyBorder="1" applyAlignment="1">
      <alignment horizontal="center" vertical="center"/>
    </xf>
    <xf numFmtId="3" fontId="27" fillId="0" borderId="20" xfId="42" applyNumberFormat="1" applyFont="1" applyFill="1" applyBorder="1" applyAlignment="1">
      <alignment horizontal="center" vertical="center"/>
    </xf>
    <xf numFmtId="10" fontId="27" fillId="0" borderId="20" xfId="42" applyNumberFormat="1" applyFont="1" applyFill="1" applyBorder="1" applyAlignment="1">
      <alignment horizontal="center" vertical="center"/>
    </xf>
    <xf numFmtId="0" fontId="27" fillId="0" borderId="0" xfId="42" applyFont="1" applyFill="1" applyBorder="1" applyAlignment="1">
      <alignment horizontal="center" vertical="top"/>
    </xf>
    <xf numFmtId="0" fontId="28" fillId="0" borderId="0" xfId="0" applyFont="1"/>
    <xf numFmtId="49" fontId="28" fillId="0" borderId="20" xfId="0" applyNumberFormat="1" applyFont="1" applyBorder="1" applyAlignment="1">
      <alignment horizontal="center" vertical="top" shrinkToFit="1"/>
    </xf>
    <xf numFmtId="49" fontId="31" fillId="0" borderId="15" xfId="0" applyNumberFormat="1" applyFont="1" applyBorder="1" applyAlignment="1">
      <alignment horizontal="center" vertical="top" wrapText="1"/>
    </xf>
    <xf numFmtId="188" fontId="27" fillId="0" borderId="15" xfId="42" applyNumberFormat="1" applyFont="1" applyFill="1" applyBorder="1" applyAlignment="1">
      <alignment horizontal="center" vertical="center"/>
    </xf>
    <xf numFmtId="0" fontId="27" fillId="35" borderId="15" xfId="42" applyFont="1" applyFill="1" applyBorder="1" applyAlignment="1">
      <alignment horizontal="center" vertical="center"/>
    </xf>
    <xf numFmtId="49" fontId="28" fillId="35" borderId="29" xfId="0" applyNumberFormat="1" applyFont="1" applyFill="1" applyBorder="1" applyAlignment="1">
      <alignment horizontal="center" vertical="top" shrinkToFit="1"/>
    </xf>
    <xf numFmtId="49" fontId="28" fillId="35" borderId="29" xfId="0" applyNumberFormat="1" applyFont="1" applyFill="1" applyBorder="1" applyAlignment="1">
      <alignment horizontal="left" vertical="top" shrinkToFit="1"/>
    </xf>
    <xf numFmtId="49" fontId="28" fillId="35" borderId="30" xfId="0" applyNumberFormat="1" applyFont="1" applyFill="1" applyBorder="1" applyAlignment="1">
      <alignment horizontal="left" vertical="top" shrinkToFit="1"/>
    </xf>
    <xf numFmtId="1" fontId="27" fillId="35" borderId="15" xfId="42" applyNumberFormat="1" applyFont="1" applyFill="1" applyBorder="1" applyAlignment="1">
      <alignment horizontal="center" vertical="center"/>
    </xf>
    <xf numFmtId="49" fontId="28" fillId="35" borderId="30" xfId="0" applyNumberFormat="1" applyFont="1" applyFill="1" applyBorder="1" applyAlignment="1">
      <alignment horizontal="center" vertical="top" shrinkToFit="1"/>
    </xf>
    <xf numFmtId="0" fontId="29" fillId="35" borderId="15" xfId="43" applyFont="1" applyFill="1" applyBorder="1"/>
    <xf numFmtId="49" fontId="28" fillId="35" borderId="15" xfId="0" applyNumberFormat="1" applyFont="1" applyFill="1" applyBorder="1" applyAlignment="1">
      <alignment horizontal="center" vertical="top" shrinkToFit="1"/>
    </xf>
    <xf numFmtId="0" fontId="27" fillId="35" borderId="15" xfId="42" applyFont="1" applyFill="1" applyBorder="1" applyAlignment="1">
      <alignment horizontal="left" vertical="center"/>
    </xf>
    <xf numFmtId="1" fontId="27" fillId="35" borderId="15" xfId="42" applyNumberFormat="1" applyFont="1" applyFill="1" applyBorder="1" applyAlignment="1">
      <alignment horizontal="left" vertical="center"/>
    </xf>
    <xf numFmtId="187" fontId="27" fillId="35" borderId="15" xfId="42" applyNumberFormat="1" applyFont="1" applyFill="1" applyBorder="1" applyAlignment="1">
      <alignment horizontal="center" vertical="center"/>
    </xf>
    <xf numFmtId="3" fontId="27" fillId="35" borderId="20" xfId="42" applyNumberFormat="1" applyFont="1" applyFill="1" applyBorder="1" applyAlignment="1">
      <alignment horizontal="center" vertical="center"/>
    </xf>
    <xf numFmtId="10" fontId="27" fillId="35" borderId="20" xfId="42" applyNumberFormat="1" applyFont="1" applyFill="1" applyBorder="1" applyAlignment="1">
      <alignment horizontal="center" vertical="center"/>
    </xf>
    <xf numFmtId="0" fontId="27" fillId="35" borderId="0" xfId="42" applyFont="1" applyFill="1" applyBorder="1" applyAlignment="1">
      <alignment horizontal="center" vertical="top"/>
    </xf>
    <xf numFmtId="0" fontId="28" fillId="35" borderId="0" xfId="0" applyFont="1" applyFill="1"/>
    <xf numFmtId="0" fontId="29" fillId="35" borderId="15" xfId="43" applyFont="1" applyFill="1" applyBorder="1" applyAlignment="1">
      <alignment horizontal="center"/>
    </xf>
    <xf numFmtId="49" fontId="31" fillId="35" borderId="15" xfId="0" applyNumberFormat="1" applyFont="1" applyFill="1" applyBorder="1" applyAlignment="1">
      <alignment horizontal="center" vertical="top" wrapText="1"/>
    </xf>
    <xf numFmtId="0" fontId="32" fillId="35" borderId="15" xfId="43" applyFont="1" applyFill="1" applyBorder="1" applyAlignment="1">
      <alignment horizontal="center"/>
    </xf>
    <xf numFmtId="0" fontId="33" fillId="35" borderId="15" xfId="43" applyFont="1" applyFill="1" applyBorder="1" applyAlignment="1">
      <alignment horizontal="center"/>
    </xf>
    <xf numFmtId="0" fontId="32" fillId="35" borderId="15" xfId="43" applyFont="1" applyFill="1" applyBorder="1"/>
    <xf numFmtId="0" fontId="30" fillId="35" borderId="15" xfId="43" applyFont="1" applyFill="1" applyBorder="1" applyAlignment="1">
      <alignment vertical="center"/>
    </xf>
    <xf numFmtId="0" fontId="30" fillId="35" borderId="15" xfId="43" applyFont="1" applyFill="1" applyBorder="1"/>
    <xf numFmtId="49" fontId="28" fillId="35" borderId="29" xfId="0" applyNumberFormat="1" applyFont="1" applyFill="1" applyBorder="1" applyAlignment="1">
      <alignment horizontal="left" vertical="top" shrinkToFit="1"/>
    </xf>
    <xf numFmtId="49" fontId="28" fillId="35" borderId="30" xfId="0" applyNumberFormat="1" applyFont="1" applyFill="1" applyBorder="1" applyAlignment="1">
      <alignment horizontal="left" vertical="top" shrinkToFit="1"/>
    </xf>
    <xf numFmtId="0" fontId="28" fillId="0" borderId="15" xfId="0" applyFont="1" applyBorder="1" applyAlignment="1">
      <alignment horizontal="center" wrapText="1"/>
    </xf>
    <xf numFmtId="49" fontId="28" fillId="35" borderId="29" xfId="0" applyNumberFormat="1" applyFont="1" applyFill="1" applyBorder="1" applyAlignment="1">
      <alignment horizontal="center" vertical="top" shrinkToFit="1"/>
    </xf>
    <xf numFmtId="49" fontId="28" fillId="35" borderId="30" xfId="0" applyNumberFormat="1" applyFont="1" applyFill="1" applyBorder="1" applyAlignment="1">
      <alignment horizontal="center" vertical="top" shrinkToFit="1"/>
    </xf>
    <xf numFmtId="49" fontId="28" fillId="0" borderId="15" xfId="0" applyNumberFormat="1" applyFont="1" applyBorder="1" applyAlignment="1">
      <alignment horizontal="center" vertical="top" wrapText="1"/>
    </xf>
    <xf numFmtId="0" fontId="34" fillId="35" borderId="0" xfId="0" applyFont="1" applyFill="1"/>
    <xf numFmtId="0" fontId="34" fillId="35" borderId="0" xfId="0" applyFont="1" applyFill="1" applyAlignment="1">
      <alignment horizontal="center"/>
    </xf>
    <xf numFmtId="3" fontId="34" fillId="35" borderId="0" xfId="0" applyNumberFormat="1" applyFont="1" applyFill="1"/>
    <xf numFmtId="1" fontId="34" fillId="35" borderId="0" xfId="0" applyNumberFormat="1" applyFont="1" applyFill="1" applyAlignment="1">
      <alignment horizontal="left"/>
    </xf>
    <xf numFmtId="187" fontId="34" fillId="35" borderId="0" xfId="0" applyNumberFormat="1" applyFont="1" applyFill="1" applyAlignment="1">
      <alignment horizontal="center"/>
    </xf>
    <xf numFmtId="0" fontId="34" fillId="35" borderId="0" xfId="0" applyFont="1" applyFill="1" applyAlignment="1">
      <alignment horizontal="center" vertical="center"/>
    </xf>
    <xf numFmtId="3" fontId="34" fillId="35" borderId="0" xfId="0" applyNumberFormat="1" applyFont="1" applyFill="1" applyAlignment="1">
      <alignment horizontal="center"/>
    </xf>
    <xf numFmtId="3" fontId="34" fillId="35" borderId="0" xfId="0" applyNumberFormat="1" applyFont="1" applyFill="1" applyAlignment="1">
      <alignment horizontal="center" vertical="center"/>
    </xf>
    <xf numFmtId="10" fontId="34" fillId="35" borderId="0" xfId="0" applyNumberFormat="1" applyFont="1" applyFill="1" applyAlignment="1">
      <alignment horizontal="center"/>
    </xf>
    <xf numFmtId="49" fontId="25" fillId="0" borderId="31" xfId="0" applyNumberFormat="1" applyFont="1" applyBorder="1" applyAlignment="1">
      <alignment horizontal="center" vertical="top" wrapText="1"/>
    </xf>
    <xf numFmtId="0" fontId="35" fillId="35" borderId="0" xfId="42" applyFont="1" applyFill="1" applyBorder="1" applyAlignment="1">
      <alignment horizontal="center" vertical="top"/>
    </xf>
    <xf numFmtId="0" fontId="27" fillId="36" borderId="15" xfId="42" applyFont="1" applyFill="1" applyBorder="1" applyAlignment="1">
      <alignment horizontal="center" vertical="center"/>
    </xf>
    <xf numFmtId="1" fontId="27" fillId="36" borderId="15" xfId="42" applyNumberFormat="1" applyFont="1" applyFill="1" applyBorder="1" applyAlignment="1">
      <alignment horizontal="center" vertical="center"/>
    </xf>
    <xf numFmtId="49" fontId="28" fillId="36" borderId="30" xfId="0" applyNumberFormat="1" applyFont="1" applyFill="1" applyBorder="1" applyAlignment="1">
      <alignment horizontal="center" vertical="top" shrinkToFit="1"/>
    </xf>
    <xf numFmtId="0" fontId="29" fillId="36" borderId="15" xfId="43" applyFont="1" applyFill="1" applyBorder="1"/>
    <xf numFmtId="49" fontId="28" fillId="36" borderId="15" xfId="0" applyNumberFormat="1" applyFont="1" applyFill="1" applyBorder="1" applyAlignment="1">
      <alignment horizontal="center" vertical="top" shrinkToFit="1"/>
    </xf>
    <xf numFmtId="0" fontId="27" fillId="36" borderId="15" xfId="42" applyFont="1" applyFill="1" applyBorder="1" applyAlignment="1">
      <alignment horizontal="left" vertical="center"/>
    </xf>
    <xf numFmtId="3" fontId="27" fillId="36" borderId="15" xfId="42" applyNumberFormat="1" applyFont="1" applyFill="1" applyBorder="1" applyAlignment="1">
      <alignment horizontal="center" vertical="center"/>
    </xf>
    <xf numFmtId="1" fontId="27" fillId="36" borderId="15" xfId="42" applyNumberFormat="1" applyFont="1" applyFill="1" applyBorder="1" applyAlignment="1">
      <alignment horizontal="left" vertical="center"/>
    </xf>
    <xf numFmtId="187" fontId="27" fillId="36" borderId="15" xfId="42" applyNumberFormat="1" applyFont="1" applyFill="1" applyBorder="1" applyAlignment="1">
      <alignment horizontal="center" vertical="center"/>
    </xf>
    <xf numFmtId="3" fontId="27" fillId="36" borderId="20" xfId="42" applyNumberFormat="1" applyFont="1" applyFill="1" applyBorder="1" applyAlignment="1">
      <alignment horizontal="center" vertical="center"/>
    </xf>
    <xf numFmtId="10" fontId="27" fillId="36" borderId="20" xfId="42" applyNumberFormat="1" applyFont="1" applyFill="1" applyBorder="1" applyAlignment="1">
      <alignment horizontal="center" vertical="center"/>
    </xf>
    <xf numFmtId="0" fontId="35" fillId="36" borderId="15" xfId="42" applyFont="1" applyFill="1" applyBorder="1" applyAlignment="1">
      <alignment horizontal="left" vertical="center"/>
    </xf>
    <xf numFmtId="1" fontId="23" fillId="33" borderId="13" xfId="42" applyNumberFormat="1" applyFont="1" applyFill="1" applyBorder="1" applyAlignment="1">
      <alignment horizontal="center" vertical="center" wrapText="1"/>
    </xf>
    <xf numFmtId="1" fontId="34" fillId="35" borderId="0" xfId="0" applyNumberFormat="1" applyFont="1" applyFill="1" applyAlignment="1">
      <alignment horizontal="center" vertical="center"/>
    </xf>
    <xf numFmtId="1" fontId="26" fillId="35" borderId="0" xfId="0" applyNumberFormat="1" applyFont="1" applyFill="1" applyAlignment="1">
      <alignment horizontal="center" vertical="center"/>
    </xf>
    <xf numFmtId="1" fontId="0" fillId="35" borderId="0" xfId="0" applyNumberFormat="1" applyFill="1" applyAlignment="1">
      <alignment horizontal="center" vertical="center"/>
    </xf>
    <xf numFmtId="1" fontId="0" fillId="36" borderId="0" xfId="0" applyNumberFormat="1" applyFill="1" applyAlignment="1">
      <alignment horizontal="center" vertical="center"/>
    </xf>
    <xf numFmtId="1" fontId="36" fillId="33" borderId="13" xfId="42" applyNumberFormat="1" applyFont="1" applyFill="1" applyBorder="1" applyAlignment="1">
      <alignment horizontal="center" vertical="center" wrapText="1"/>
    </xf>
    <xf numFmtId="1" fontId="30" fillId="35" borderId="15" xfId="42" applyNumberFormat="1" applyFont="1" applyFill="1" applyBorder="1" applyAlignment="1">
      <alignment horizontal="center" vertical="center"/>
    </xf>
    <xf numFmtId="1" fontId="37" fillId="35" borderId="0" xfId="0" applyNumberFormat="1" applyFont="1" applyFill="1" applyAlignment="1">
      <alignment horizontal="center" vertical="center"/>
    </xf>
    <xf numFmtId="1" fontId="38" fillId="35" borderId="0" xfId="0" applyNumberFormat="1" applyFont="1" applyFill="1" applyAlignment="1">
      <alignment horizontal="center" vertical="center"/>
    </xf>
    <xf numFmtId="1" fontId="14" fillId="35" borderId="0" xfId="0" applyNumberFormat="1" applyFont="1" applyFill="1" applyAlignment="1">
      <alignment horizontal="center" vertical="center"/>
    </xf>
    <xf numFmtId="1" fontId="14" fillId="36" borderId="0" xfId="0" applyNumberFormat="1" applyFont="1" applyFill="1" applyAlignment="1">
      <alignment horizontal="center" vertical="center"/>
    </xf>
    <xf numFmtId="0" fontId="27" fillId="35" borderId="15" xfId="42" applyFont="1" applyFill="1" applyBorder="1" applyAlignment="1">
      <alignment horizontal="center" vertical="top"/>
    </xf>
    <xf numFmtId="0" fontId="27" fillId="36" borderId="15" xfId="42" applyFont="1" applyFill="1" applyBorder="1" applyAlignment="1">
      <alignment horizontal="center" vertical="top"/>
    </xf>
    <xf numFmtId="0" fontId="34" fillId="35" borderId="0" xfId="0" applyFont="1" applyFill="1" applyAlignment="1">
      <alignment vertical="top"/>
    </xf>
    <xf numFmtId="0" fontId="26" fillId="35" borderId="0" xfId="0" applyFont="1" applyFill="1" applyAlignment="1">
      <alignment vertical="top"/>
    </xf>
    <xf numFmtId="0" fontId="0" fillId="35" borderId="0" xfId="0" applyFill="1" applyAlignment="1">
      <alignment vertical="top"/>
    </xf>
    <xf numFmtId="49" fontId="28" fillId="35" borderId="29" xfId="0" applyNumberFormat="1" applyFont="1" applyFill="1" applyBorder="1" applyAlignment="1">
      <alignment horizontal="center" vertical="top" shrinkToFit="1"/>
    </xf>
    <xf numFmtId="49" fontId="28" fillId="35" borderId="30" xfId="0" applyNumberFormat="1" applyFont="1" applyFill="1" applyBorder="1" applyAlignment="1">
      <alignment horizontal="center" vertical="top" shrinkToFit="1"/>
    </xf>
    <xf numFmtId="49" fontId="28" fillId="35" borderId="29" xfId="0" applyNumberFormat="1" applyFont="1" applyFill="1" applyBorder="1" applyAlignment="1">
      <alignment horizontal="left" vertical="top" shrinkToFit="1"/>
    </xf>
    <xf numFmtId="49" fontId="28" fillId="35" borderId="30" xfId="0" applyNumberFormat="1" applyFont="1" applyFill="1" applyBorder="1" applyAlignment="1">
      <alignment horizontal="left" vertical="top" shrinkToFit="1"/>
    </xf>
    <xf numFmtId="49" fontId="28" fillId="36" borderId="29" xfId="0" applyNumberFormat="1" applyFont="1" applyFill="1" applyBorder="1" applyAlignment="1">
      <alignment horizontal="center" vertical="top" shrinkToFit="1"/>
    </xf>
    <xf numFmtId="49" fontId="28" fillId="36" borderId="30" xfId="0" applyNumberFormat="1" applyFont="1" applyFill="1" applyBorder="1" applyAlignment="1">
      <alignment horizontal="center" vertical="top" shrinkToFit="1"/>
    </xf>
    <xf numFmtId="49" fontId="28" fillId="36" borderId="29" xfId="0" applyNumberFormat="1" applyFont="1" applyFill="1" applyBorder="1" applyAlignment="1">
      <alignment horizontal="left" vertical="top" shrinkToFit="1"/>
    </xf>
    <xf numFmtId="49" fontId="28" fillId="36" borderId="30" xfId="0" applyNumberFormat="1" applyFont="1" applyFill="1" applyBorder="1" applyAlignment="1">
      <alignment horizontal="left" vertical="top" shrinkToFit="1"/>
    </xf>
    <xf numFmtId="1" fontId="30" fillId="36" borderId="15" xfId="42" applyNumberFormat="1" applyFont="1" applyFill="1" applyBorder="1" applyAlignment="1">
      <alignment horizontal="center" vertical="center"/>
    </xf>
    <xf numFmtId="0" fontId="27" fillId="36" borderId="0" xfId="42" applyFont="1" applyFill="1" applyBorder="1" applyAlignment="1">
      <alignment horizontal="center" vertical="top"/>
    </xf>
    <xf numFmtId="0" fontId="28" fillId="36" borderId="0" xfId="0" applyFont="1" applyFill="1"/>
    <xf numFmtId="49" fontId="27" fillId="36" borderId="15" xfId="42" applyNumberFormat="1" applyFont="1" applyFill="1" applyBorder="1" applyAlignment="1">
      <alignment horizontal="center" vertical="center"/>
    </xf>
    <xf numFmtId="49" fontId="29" fillId="36" borderId="15" xfId="43" applyNumberFormat="1" applyFont="1" applyFill="1" applyBorder="1" applyAlignment="1">
      <alignment horizontal="center"/>
    </xf>
    <xf numFmtId="0" fontId="27" fillId="35" borderId="21" xfId="42" applyFont="1" applyFill="1" applyBorder="1" applyAlignment="1">
      <alignment horizontal="center" vertical="top"/>
    </xf>
    <xf numFmtId="0" fontId="27" fillId="35" borderId="22" xfId="42" applyFont="1" applyFill="1" applyBorder="1" applyAlignment="1">
      <alignment horizontal="center" vertical="top"/>
    </xf>
    <xf numFmtId="0" fontId="27" fillId="35" borderId="23" xfId="42" applyFont="1" applyFill="1" applyBorder="1" applyAlignment="1">
      <alignment horizontal="center" vertical="top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7" fillId="36" borderId="21" xfId="42" applyFont="1" applyFill="1" applyBorder="1" applyAlignment="1">
      <alignment horizontal="center" vertical="top"/>
    </xf>
    <xf numFmtId="0" fontId="27" fillId="36" borderId="22" xfId="42" applyFont="1" applyFill="1" applyBorder="1" applyAlignment="1">
      <alignment horizontal="center" vertical="top"/>
    </xf>
    <xf numFmtId="0" fontId="27" fillId="36" borderId="23" xfId="42" applyFont="1" applyFill="1" applyBorder="1" applyAlignment="1">
      <alignment horizontal="center" vertical="top"/>
    </xf>
    <xf numFmtId="49" fontId="28" fillId="35" borderId="20" xfId="0" applyNumberFormat="1" applyFont="1" applyFill="1" applyBorder="1" applyAlignment="1">
      <alignment horizontal="center" vertical="top" shrinkToFit="1"/>
    </xf>
    <xf numFmtId="49" fontId="28" fillId="35" borderId="29" xfId="0" applyNumberFormat="1" applyFont="1" applyFill="1" applyBorder="1" applyAlignment="1">
      <alignment horizontal="center" vertical="top" shrinkToFit="1"/>
    </xf>
    <xf numFmtId="49" fontId="28" fillId="35" borderId="30" xfId="0" applyNumberFormat="1" applyFont="1" applyFill="1" applyBorder="1" applyAlignment="1">
      <alignment horizontal="center" vertical="top" shrinkToFit="1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49" fontId="28" fillId="0" borderId="20" xfId="0" applyNumberFormat="1" applyFont="1" applyBorder="1" applyAlignment="1">
      <alignment horizontal="center" vertical="top" shrinkToFit="1"/>
    </xf>
    <xf numFmtId="49" fontId="28" fillId="0" borderId="29" xfId="0" applyNumberFormat="1" applyFont="1" applyBorder="1" applyAlignment="1">
      <alignment horizontal="center" vertical="top" shrinkToFit="1"/>
    </xf>
    <xf numFmtId="49" fontId="28" fillId="0" borderId="30" xfId="0" applyNumberFormat="1" applyFont="1" applyBorder="1" applyAlignment="1">
      <alignment horizontal="center" vertical="top" shrinkToFit="1"/>
    </xf>
    <xf numFmtId="49" fontId="28" fillId="35" borderId="20" xfId="0" applyNumberFormat="1" applyFont="1" applyFill="1" applyBorder="1" applyAlignment="1">
      <alignment horizontal="left" vertical="top" shrinkToFit="1"/>
    </xf>
    <xf numFmtId="49" fontId="28" fillId="35" borderId="29" xfId="0" applyNumberFormat="1" applyFont="1" applyFill="1" applyBorder="1" applyAlignment="1">
      <alignment horizontal="left" vertical="top" shrinkToFit="1"/>
    </xf>
    <xf numFmtId="49" fontId="28" fillId="35" borderId="30" xfId="0" applyNumberFormat="1" applyFont="1" applyFill="1" applyBorder="1" applyAlignment="1">
      <alignment horizontal="left" vertical="top" shrinkToFit="1"/>
    </xf>
    <xf numFmtId="49" fontId="28" fillId="35" borderId="21" xfId="0" applyNumberFormat="1" applyFont="1" applyFill="1" applyBorder="1" applyAlignment="1">
      <alignment horizontal="center" vertical="top" shrinkToFit="1"/>
    </xf>
    <xf numFmtId="49" fontId="28" fillId="35" borderId="22" xfId="0" applyNumberFormat="1" applyFont="1" applyFill="1" applyBorder="1" applyAlignment="1">
      <alignment horizontal="center" vertical="top" shrinkToFit="1"/>
    </xf>
    <xf numFmtId="49" fontId="28" fillId="35" borderId="23" xfId="0" applyNumberFormat="1" applyFont="1" applyFill="1" applyBorder="1" applyAlignment="1">
      <alignment horizontal="center" vertical="top" shrinkToFit="1"/>
    </xf>
    <xf numFmtId="0" fontId="28" fillId="35" borderId="20" xfId="0" applyFont="1" applyFill="1" applyBorder="1" applyAlignment="1">
      <alignment horizontal="center"/>
    </xf>
    <xf numFmtId="0" fontId="28" fillId="35" borderId="29" xfId="0" applyFont="1" applyFill="1" applyBorder="1" applyAlignment="1">
      <alignment horizontal="center"/>
    </xf>
    <xf numFmtId="0" fontId="28" fillId="35" borderId="30" xfId="0" applyFont="1" applyFill="1" applyBorder="1" applyAlignment="1">
      <alignment horizont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1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0" xfId="42" applyNumberFormat="1" applyFont="1" applyFill="1" applyBorder="1" applyAlignment="1">
      <alignment horizontal="center" vertical="top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0" fontId="24" fillId="33" borderId="21" xfId="42" applyFont="1" applyFill="1" applyBorder="1" applyAlignment="1">
      <alignment horizontal="left" vertical="center"/>
    </xf>
    <xf numFmtId="0" fontId="24" fillId="33" borderId="22" xfId="42" applyFont="1" applyFill="1" applyBorder="1" applyAlignment="1">
      <alignment horizontal="left" vertical="center"/>
    </xf>
    <xf numFmtId="0" fontId="24" fillId="33" borderId="23" xfId="42" applyFont="1" applyFill="1" applyBorder="1" applyAlignment="1">
      <alignment horizontal="left" vertical="center"/>
    </xf>
    <xf numFmtId="0" fontId="29" fillId="35" borderId="20" xfId="43" applyFont="1" applyFill="1" applyBorder="1" applyAlignment="1">
      <alignment horizontal="center"/>
    </xf>
    <xf numFmtId="0" fontId="29" fillId="35" borderId="29" xfId="43" applyFont="1" applyFill="1" applyBorder="1" applyAlignment="1">
      <alignment horizontal="center"/>
    </xf>
    <xf numFmtId="0" fontId="29" fillId="35" borderId="30" xfId="43" applyFont="1" applyFill="1" applyBorder="1" applyAlignment="1">
      <alignment horizontal="center"/>
    </xf>
    <xf numFmtId="1" fontId="23" fillId="33" borderId="11" xfId="42" applyNumberFormat="1" applyFont="1" applyFill="1" applyBorder="1" applyAlignment="1">
      <alignment horizontal="center" vertical="center" wrapText="1"/>
    </xf>
    <xf numFmtId="3" fontId="23" fillId="33" borderId="17" xfId="42" applyNumberFormat="1" applyFont="1" applyFill="1" applyBorder="1" applyAlignment="1">
      <alignment horizontal="center" vertical="top" wrapText="1"/>
    </xf>
    <xf numFmtId="3" fontId="23" fillId="33" borderId="18" xfId="42" applyNumberFormat="1" applyFont="1" applyFill="1" applyBorder="1" applyAlignment="1">
      <alignment horizontal="center" vertical="top" wrapText="1"/>
    </xf>
    <xf numFmtId="3" fontId="23" fillId="33" borderId="19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49" fontId="28" fillId="36" borderId="20" xfId="0" applyNumberFormat="1" applyFont="1" applyFill="1" applyBorder="1" applyAlignment="1">
      <alignment horizontal="center" vertical="top" shrinkToFit="1"/>
    </xf>
    <xf numFmtId="49" fontId="28" fillId="36" borderId="29" xfId="0" applyNumberFormat="1" applyFont="1" applyFill="1" applyBorder="1" applyAlignment="1">
      <alignment horizontal="center" vertical="top" shrinkToFit="1"/>
    </xf>
    <xf numFmtId="49" fontId="28" fillId="36" borderId="30" xfId="0" applyNumberFormat="1" applyFont="1" applyFill="1" applyBorder="1" applyAlignment="1">
      <alignment horizontal="center" vertical="top" shrinkToFi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99"/>
  <sheetViews>
    <sheetView tabSelected="1" topLeftCell="A148" zoomScale="95" zoomScaleNormal="95" workbookViewId="0">
      <selection activeCell="B148" sqref="B1:F1048576"/>
    </sheetView>
  </sheetViews>
  <sheetFormatPr defaultRowHeight="14.25"/>
  <cols>
    <col min="1" max="1" width="3.625" style="125" customWidth="1"/>
    <col min="2" max="2" width="4.25" hidden="1" customWidth="1"/>
    <col min="3" max="3" width="7.25" hidden="1" customWidth="1"/>
    <col min="4" max="4" width="12" hidden="1" customWidth="1"/>
    <col min="5" max="5" width="15.25" style="1" hidden="1" customWidth="1"/>
    <col min="6" max="6" width="6.125" hidden="1" customWidth="1"/>
    <col min="7" max="7" width="8.625" style="1" customWidth="1"/>
    <col min="8" max="8" width="7" customWidth="1"/>
    <col min="9" max="9" width="7.25" customWidth="1"/>
    <col min="10" max="10" width="5.75" customWidth="1"/>
    <col min="11" max="11" width="5" style="1" customWidth="1"/>
    <col min="12" max="12" width="10" customWidth="1"/>
    <col min="13" max="13" width="3.625" customWidth="1"/>
    <col min="14" max="14" width="3.25" customWidth="1"/>
    <col min="15" max="15" width="4" customWidth="1"/>
    <col min="16" max="16" width="6.25" style="5" customWidth="1"/>
    <col min="17" max="17" width="6.5" customWidth="1"/>
    <col min="18" max="18" width="8.25" customWidth="1"/>
    <col min="19" max="19" width="6" style="114" customWidth="1"/>
    <col min="20" max="20" width="7" style="114" customWidth="1"/>
    <col min="21" max="21" width="7.375" style="114" customWidth="1"/>
    <col min="22" max="22" width="7.75" style="120" customWidth="1"/>
    <col min="23" max="23" width="3.625" customWidth="1"/>
    <col min="24" max="24" width="13" customWidth="1"/>
    <col min="25" max="25" width="11.625" style="8" customWidth="1"/>
    <col min="26" max="26" width="7.25" style="10" customWidth="1"/>
    <col min="27" max="27" width="6.875" style="1" customWidth="1"/>
    <col min="28" max="28" width="7.875" style="1" customWidth="1"/>
    <col min="29" max="29" width="8.75" style="1" customWidth="1"/>
    <col min="30" max="30" width="4.75" style="6" customWidth="1"/>
    <col min="31" max="31" width="4.75" style="1" customWidth="1"/>
    <col min="32" max="32" width="9" style="9"/>
    <col min="33" max="33" width="7.25" style="4" customWidth="1"/>
    <col min="34" max="34" width="6.875" style="4" customWidth="1"/>
    <col min="35" max="35" width="7.125" style="6" customWidth="1"/>
    <col min="36" max="36" width="6.75" style="7" customWidth="1"/>
    <col min="37" max="37" width="9" style="4"/>
    <col min="38" max="39" width="9" style="1"/>
    <col min="40" max="40" width="7" style="4" customWidth="1"/>
    <col min="41" max="41" width="7.5" style="4" customWidth="1"/>
    <col min="42" max="42" width="5.5" style="33" customWidth="1"/>
    <col min="43" max="43" width="30.125" customWidth="1"/>
  </cols>
  <sheetData>
    <row r="1" spans="1:46" s="3" customFormat="1" ht="72" customHeight="1">
      <c r="A1" s="171" t="s">
        <v>358</v>
      </c>
      <c r="B1" s="171"/>
      <c r="C1" s="171"/>
      <c r="D1" s="171"/>
      <c r="E1" s="171"/>
      <c r="F1" s="171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2"/>
      <c r="AS1" s="2"/>
      <c r="AT1" s="2"/>
    </row>
    <row r="2" spans="1:46" s="12" customFormat="1" ht="18" customHeight="1">
      <c r="A2" s="173" t="s">
        <v>19</v>
      </c>
      <c r="B2" s="150" t="s">
        <v>0</v>
      </c>
      <c r="C2" s="151"/>
      <c r="D2" s="152"/>
      <c r="E2" s="142" t="s">
        <v>1</v>
      </c>
      <c r="F2" s="176" t="s">
        <v>2</v>
      </c>
      <c r="G2" s="176" t="s">
        <v>17</v>
      </c>
      <c r="H2" s="176" t="s">
        <v>3</v>
      </c>
      <c r="I2" s="176" t="s">
        <v>4</v>
      </c>
      <c r="J2" s="176" t="s">
        <v>5</v>
      </c>
      <c r="K2" s="176" t="s">
        <v>6</v>
      </c>
      <c r="L2" s="176" t="s">
        <v>7</v>
      </c>
      <c r="M2" s="179" t="s">
        <v>20</v>
      </c>
      <c r="N2" s="180"/>
      <c r="O2" s="180"/>
      <c r="P2" s="180"/>
      <c r="Q2" s="180"/>
      <c r="R2" s="181"/>
      <c r="S2" s="110"/>
      <c r="T2" s="110"/>
      <c r="U2" s="110"/>
      <c r="V2" s="115"/>
      <c r="W2" s="182" t="s">
        <v>21</v>
      </c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4"/>
      <c r="AL2" s="173" t="s">
        <v>22</v>
      </c>
      <c r="AM2" s="173" t="s">
        <v>23</v>
      </c>
      <c r="AN2" s="185" t="s">
        <v>24</v>
      </c>
      <c r="AO2" s="198" t="s">
        <v>25</v>
      </c>
      <c r="AP2" s="188" t="s">
        <v>26</v>
      </c>
      <c r="AQ2" s="191" t="s">
        <v>8</v>
      </c>
      <c r="AR2" s="11"/>
      <c r="AS2" s="11"/>
      <c r="AT2" s="11"/>
    </row>
    <row r="3" spans="1:46" s="12" customFormat="1" ht="46.5" customHeight="1">
      <c r="A3" s="174"/>
      <c r="B3" s="153"/>
      <c r="C3" s="154"/>
      <c r="D3" s="155"/>
      <c r="E3" s="197"/>
      <c r="F3" s="177"/>
      <c r="G3" s="177"/>
      <c r="H3" s="177"/>
      <c r="I3" s="177"/>
      <c r="J3" s="177"/>
      <c r="K3" s="177"/>
      <c r="L3" s="177"/>
      <c r="M3" s="182" t="s">
        <v>9</v>
      </c>
      <c r="N3" s="183"/>
      <c r="O3" s="184"/>
      <c r="P3" s="185" t="s">
        <v>10</v>
      </c>
      <c r="Q3" s="173" t="s">
        <v>11</v>
      </c>
      <c r="R3" s="173" t="s">
        <v>12</v>
      </c>
      <c r="S3" s="142" t="s">
        <v>13</v>
      </c>
      <c r="T3" s="142" t="s">
        <v>432</v>
      </c>
      <c r="U3" s="142" t="s">
        <v>433</v>
      </c>
      <c r="V3" s="142" t="s">
        <v>434</v>
      </c>
      <c r="W3" s="176" t="s">
        <v>19</v>
      </c>
      <c r="X3" s="176" t="s">
        <v>38</v>
      </c>
      <c r="Y3" s="142" t="s">
        <v>39</v>
      </c>
      <c r="Z3" s="202" t="s">
        <v>18</v>
      </c>
      <c r="AA3" s="173" t="s">
        <v>14</v>
      </c>
      <c r="AB3" s="173" t="s">
        <v>27</v>
      </c>
      <c r="AC3" s="173" t="s">
        <v>15</v>
      </c>
      <c r="AD3" s="176" t="s">
        <v>37</v>
      </c>
      <c r="AE3" s="176" t="s">
        <v>40</v>
      </c>
      <c r="AF3" s="185" t="s">
        <v>41</v>
      </c>
      <c r="AG3" s="185" t="s">
        <v>28</v>
      </c>
      <c r="AH3" s="185" t="s">
        <v>16</v>
      </c>
      <c r="AI3" s="189" t="s">
        <v>29</v>
      </c>
      <c r="AJ3" s="190"/>
      <c r="AK3" s="185" t="s">
        <v>30</v>
      </c>
      <c r="AL3" s="174"/>
      <c r="AM3" s="174"/>
      <c r="AN3" s="186"/>
      <c r="AO3" s="199"/>
      <c r="AP3" s="188"/>
      <c r="AQ3" s="192"/>
      <c r="AR3" s="11"/>
      <c r="AS3" s="11"/>
      <c r="AT3" s="11"/>
    </row>
    <row r="4" spans="1:46" s="12" customFormat="1" ht="84.75" customHeight="1">
      <c r="A4" s="175"/>
      <c r="B4" s="156"/>
      <c r="C4" s="157"/>
      <c r="D4" s="158"/>
      <c r="E4" s="143"/>
      <c r="F4" s="178"/>
      <c r="G4" s="178"/>
      <c r="H4" s="178"/>
      <c r="I4" s="178"/>
      <c r="J4" s="178"/>
      <c r="K4" s="178"/>
      <c r="L4" s="178"/>
      <c r="M4" s="13" t="s">
        <v>31</v>
      </c>
      <c r="N4" s="13" t="s">
        <v>32</v>
      </c>
      <c r="O4" s="13" t="s">
        <v>33</v>
      </c>
      <c r="P4" s="187"/>
      <c r="Q4" s="175"/>
      <c r="R4" s="175"/>
      <c r="S4" s="143"/>
      <c r="T4" s="143"/>
      <c r="U4" s="143"/>
      <c r="V4" s="143"/>
      <c r="W4" s="178"/>
      <c r="X4" s="178"/>
      <c r="Y4" s="143"/>
      <c r="Z4" s="203"/>
      <c r="AA4" s="175"/>
      <c r="AB4" s="175"/>
      <c r="AC4" s="175"/>
      <c r="AD4" s="178"/>
      <c r="AE4" s="178"/>
      <c r="AF4" s="201"/>
      <c r="AG4" s="187"/>
      <c r="AH4" s="187"/>
      <c r="AI4" s="14" t="s">
        <v>34</v>
      </c>
      <c r="AJ4" s="15" t="s">
        <v>35</v>
      </c>
      <c r="AK4" s="187"/>
      <c r="AL4" s="175"/>
      <c r="AM4" s="175"/>
      <c r="AN4" s="187"/>
      <c r="AO4" s="200"/>
      <c r="AP4" s="188"/>
      <c r="AQ4" s="193"/>
      <c r="AR4" s="11"/>
      <c r="AS4" s="11"/>
      <c r="AT4" s="11"/>
    </row>
    <row r="5" spans="1:46" s="55" customFormat="1" ht="21">
      <c r="A5" s="121">
        <v>1</v>
      </c>
      <c r="B5" s="39" t="s">
        <v>43</v>
      </c>
      <c r="C5" s="40" t="s">
        <v>44</v>
      </c>
      <c r="D5" s="41" t="s">
        <v>45</v>
      </c>
      <c r="E5" s="42">
        <v>3470300097353</v>
      </c>
      <c r="F5" s="43" t="s">
        <v>159</v>
      </c>
      <c r="G5" s="44" t="s">
        <v>157</v>
      </c>
      <c r="H5" s="45" t="s">
        <v>242</v>
      </c>
      <c r="I5" s="46"/>
      <c r="J5" s="45" t="s">
        <v>316</v>
      </c>
      <c r="K5" s="46">
        <v>3</v>
      </c>
      <c r="L5" s="47" t="s">
        <v>36</v>
      </c>
      <c r="M5" s="45" t="s">
        <v>259</v>
      </c>
      <c r="N5" s="45" t="s">
        <v>328</v>
      </c>
      <c r="O5" s="45" t="s">
        <v>309</v>
      </c>
      <c r="P5" s="48">
        <f>M5*400+N5*100+O5</f>
        <v>2377</v>
      </c>
      <c r="Q5" s="46">
        <v>330</v>
      </c>
      <c r="R5" s="48">
        <f>P5*Q5</f>
        <v>784410</v>
      </c>
      <c r="S5" s="63">
        <f>R5*0.01%</f>
        <v>78.441000000000003</v>
      </c>
      <c r="T5" s="63"/>
      <c r="U5" s="63"/>
      <c r="V5" s="116"/>
      <c r="W5" s="47"/>
      <c r="X5" s="47"/>
      <c r="Y5" s="49"/>
      <c r="Z5" s="50"/>
      <c r="AA5" s="46"/>
      <c r="AB5" s="46"/>
      <c r="AC5" s="46"/>
      <c r="AD5" s="46"/>
      <c r="AE5" s="46"/>
      <c r="AF5" s="51">
        <f>AE5*7850*0.3%</f>
        <v>0</v>
      </c>
      <c r="AG5" s="48"/>
      <c r="AH5" s="48">
        <f>AC5*AG5</f>
        <v>0</v>
      </c>
      <c r="AI5" s="46"/>
      <c r="AJ5" s="48"/>
      <c r="AK5" s="48">
        <f>AH5-AJ5</f>
        <v>0</v>
      </c>
      <c r="AL5" s="48">
        <f>R5+AK5</f>
        <v>784410</v>
      </c>
      <c r="AM5" s="46"/>
      <c r="AN5" s="48"/>
      <c r="AO5" s="52"/>
      <c r="AP5" s="53">
        <v>1E-4</v>
      </c>
      <c r="AQ5" s="47"/>
      <c r="AR5" s="54"/>
      <c r="AS5" s="54"/>
      <c r="AT5" s="54"/>
    </row>
    <row r="6" spans="1:46" s="55" customFormat="1" ht="21">
      <c r="A6" s="139">
        <v>2</v>
      </c>
      <c r="B6" s="39" t="s">
        <v>46</v>
      </c>
      <c r="C6" s="40" t="s">
        <v>47</v>
      </c>
      <c r="D6" s="41" t="s">
        <v>48</v>
      </c>
      <c r="E6" s="42"/>
      <c r="F6" s="43" t="s">
        <v>160</v>
      </c>
      <c r="G6" s="44" t="s">
        <v>158</v>
      </c>
      <c r="H6" s="45" t="s">
        <v>179</v>
      </c>
      <c r="I6" s="46"/>
      <c r="J6" s="45"/>
      <c r="K6" s="46"/>
      <c r="L6" s="47" t="s">
        <v>36</v>
      </c>
      <c r="M6" s="45" t="s">
        <v>271</v>
      </c>
      <c r="N6" s="45" t="s">
        <v>284</v>
      </c>
      <c r="O6" s="45" t="s">
        <v>292</v>
      </c>
      <c r="P6" s="48">
        <f>M6*400+N6*100+O6</f>
        <v>5317</v>
      </c>
      <c r="Q6" s="46">
        <v>100</v>
      </c>
      <c r="R6" s="48">
        <f>P6*Q6</f>
        <v>531700</v>
      </c>
      <c r="S6" s="63">
        <f>R6*0.01%</f>
        <v>53.17</v>
      </c>
      <c r="T6" s="63"/>
      <c r="U6" s="63"/>
      <c r="V6" s="116"/>
      <c r="W6" s="47"/>
      <c r="X6" s="47"/>
      <c r="Y6" s="49"/>
      <c r="Z6" s="50"/>
      <c r="AA6" s="46"/>
      <c r="AB6" s="46"/>
      <c r="AC6" s="46"/>
      <c r="AD6" s="46"/>
      <c r="AE6" s="46"/>
      <c r="AF6" s="51">
        <f>AE6*7850*0.3%</f>
        <v>0</v>
      </c>
      <c r="AG6" s="48"/>
      <c r="AH6" s="48">
        <f>AC6*AG6</f>
        <v>0</v>
      </c>
      <c r="AI6" s="46"/>
      <c r="AJ6" s="48"/>
      <c r="AK6" s="48">
        <f>AH6-AJ6</f>
        <v>0</v>
      </c>
      <c r="AL6" s="48">
        <f>R6+AK6</f>
        <v>531700</v>
      </c>
      <c r="AM6" s="46"/>
      <c r="AN6" s="48"/>
      <c r="AO6" s="52"/>
      <c r="AP6" s="53">
        <v>1E-4</v>
      </c>
      <c r="AQ6" s="47"/>
      <c r="AR6" s="54"/>
      <c r="AS6" s="54"/>
      <c r="AT6" s="54"/>
    </row>
    <row r="7" spans="1:46" s="55" customFormat="1" ht="21">
      <c r="A7" s="140"/>
      <c r="B7" s="159" t="s">
        <v>407</v>
      </c>
      <c r="C7" s="160"/>
      <c r="D7" s="161"/>
      <c r="E7" s="42"/>
      <c r="F7" s="43"/>
      <c r="G7" s="44" t="s">
        <v>158</v>
      </c>
      <c r="H7" s="45" t="s">
        <v>247</v>
      </c>
      <c r="I7" s="46"/>
      <c r="J7" s="45"/>
      <c r="K7" s="46"/>
      <c r="L7" s="47" t="s">
        <v>36</v>
      </c>
      <c r="M7" s="45" t="s">
        <v>278</v>
      </c>
      <c r="N7" s="45" t="s">
        <v>332</v>
      </c>
      <c r="O7" s="45" t="s">
        <v>220</v>
      </c>
      <c r="P7" s="48">
        <f>M7*400+N7*100+O7</f>
        <v>1637</v>
      </c>
      <c r="Q7" s="46">
        <v>100</v>
      </c>
      <c r="R7" s="48">
        <f>P7*Q7</f>
        <v>163700</v>
      </c>
      <c r="S7" s="63">
        <f>R7*0.01%</f>
        <v>16.37</v>
      </c>
      <c r="T7" s="63"/>
      <c r="U7" s="63"/>
      <c r="V7" s="116"/>
      <c r="W7" s="47"/>
      <c r="X7" s="47"/>
      <c r="Y7" s="49"/>
      <c r="Z7" s="50"/>
      <c r="AA7" s="46"/>
      <c r="AB7" s="46"/>
      <c r="AC7" s="46"/>
      <c r="AD7" s="46"/>
      <c r="AE7" s="46"/>
      <c r="AF7" s="51"/>
      <c r="AG7" s="48"/>
      <c r="AH7" s="48"/>
      <c r="AI7" s="46"/>
      <c r="AJ7" s="48"/>
      <c r="AK7" s="48"/>
      <c r="AL7" s="48"/>
      <c r="AM7" s="46"/>
      <c r="AN7" s="48"/>
      <c r="AO7" s="52"/>
      <c r="AP7" s="53"/>
      <c r="AQ7" s="47"/>
      <c r="AR7" s="54"/>
      <c r="AS7" s="54"/>
      <c r="AT7" s="54"/>
    </row>
    <row r="8" spans="1:46" s="55" customFormat="1" ht="21">
      <c r="A8" s="141"/>
      <c r="B8" s="39"/>
      <c r="C8" s="40"/>
      <c r="D8" s="41"/>
      <c r="E8" s="42"/>
      <c r="F8" s="43"/>
      <c r="G8" s="44"/>
      <c r="H8" s="45"/>
      <c r="I8" s="46"/>
      <c r="J8" s="45"/>
      <c r="K8" s="46"/>
      <c r="L8" s="47"/>
      <c r="M8" s="45"/>
      <c r="N8" s="45"/>
      <c r="O8" s="45"/>
      <c r="P8" s="48"/>
      <c r="Q8" s="46"/>
      <c r="R8" s="48">
        <f>SUM(R6:R7)</f>
        <v>695400</v>
      </c>
      <c r="S8" s="63">
        <f>SUM(S6:S7)</f>
        <v>69.540000000000006</v>
      </c>
      <c r="T8" s="63"/>
      <c r="U8" s="63"/>
      <c r="V8" s="116"/>
      <c r="W8" s="47"/>
      <c r="X8" s="47"/>
      <c r="Y8" s="49"/>
      <c r="Z8" s="50"/>
      <c r="AA8" s="46"/>
      <c r="AB8" s="46"/>
      <c r="AC8" s="46"/>
      <c r="AD8" s="46"/>
      <c r="AE8" s="46"/>
      <c r="AF8" s="51"/>
      <c r="AG8" s="48"/>
      <c r="AH8" s="48"/>
      <c r="AI8" s="46"/>
      <c r="AJ8" s="48"/>
      <c r="AK8" s="48"/>
      <c r="AL8" s="48"/>
      <c r="AM8" s="46"/>
      <c r="AN8" s="48"/>
      <c r="AO8" s="52"/>
      <c r="AP8" s="53"/>
      <c r="AQ8" s="47"/>
      <c r="AR8" s="54"/>
      <c r="AS8" s="54"/>
      <c r="AT8" s="54"/>
    </row>
    <row r="9" spans="1:46" s="55" customFormat="1" ht="21.75">
      <c r="A9" s="165" t="s">
        <v>328</v>
      </c>
      <c r="B9" s="56" t="s">
        <v>43</v>
      </c>
      <c r="C9" s="40" t="s">
        <v>414</v>
      </c>
      <c r="D9" s="41" t="s">
        <v>45</v>
      </c>
      <c r="E9" s="57" t="s">
        <v>413</v>
      </c>
      <c r="F9" s="43" t="s">
        <v>412</v>
      </c>
      <c r="G9" s="44" t="s">
        <v>157</v>
      </c>
      <c r="H9" s="45" t="s">
        <v>411</v>
      </c>
      <c r="I9" s="46"/>
      <c r="J9" s="45" t="s">
        <v>258</v>
      </c>
      <c r="K9" s="58">
        <v>8</v>
      </c>
      <c r="L9" s="47" t="s">
        <v>36</v>
      </c>
      <c r="M9" s="45" t="s">
        <v>258</v>
      </c>
      <c r="N9" s="45" t="s">
        <v>258</v>
      </c>
      <c r="O9" s="45" t="s">
        <v>292</v>
      </c>
      <c r="P9" s="48">
        <f>M9*400+N9*100+O9</f>
        <v>1017</v>
      </c>
      <c r="Q9" s="46">
        <v>330</v>
      </c>
      <c r="R9" s="48">
        <f>P9*Q9</f>
        <v>335610</v>
      </c>
      <c r="S9" s="63">
        <f>R9*0.01%</f>
        <v>33.561</v>
      </c>
      <c r="T9" s="63"/>
      <c r="U9" s="63"/>
      <c r="V9" s="116"/>
      <c r="W9" s="47"/>
      <c r="X9" s="47"/>
      <c r="Y9" s="49"/>
      <c r="Z9" s="50"/>
      <c r="AA9" s="46"/>
      <c r="AB9" s="46"/>
      <c r="AC9" s="46"/>
      <c r="AD9" s="46"/>
      <c r="AE9" s="46"/>
      <c r="AF9" s="51">
        <f>AE9*7850*0.3%</f>
        <v>0</v>
      </c>
      <c r="AG9" s="48"/>
      <c r="AH9" s="48">
        <f>AC9*AG9</f>
        <v>0</v>
      </c>
      <c r="AI9" s="46"/>
      <c r="AJ9" s="48"/>
      <c r="AK9" s="48">
        <f>AH9-AJ9</f>
        <v>0</v>
      </c>
      <c r="AL9" s="48">
        <f>R9+AK9</f>
        <v>335610</v>
      </c>
      <c r="AM9" s="46"/>
      <c r="AN9" s="48"/>
      <c r="AO9" s="52"/>
      <c r="AP9" s="53">
        <v>1E-4</v>
      </c>
      <c r="AQ9" s="47"/>
      <c r="AR9" s="54"/>
      <c r="AS9" s="54"/>
      <c r="AT9" s="54"/>
    </row>
    <row r="10" spans="1:46" s="55" customFormat="1" ht="23.25" customHeight="1">
      <c r="A10" s="166"/>
      <c r="B10" s="56"/>
      <c r="C10" s="40"/>
      <c r="D10" s="41"/>
      <c r="E10" s="49"/>
      <c r="F10" s="43"/>
      <c r="G10" s="44" t="s">
        <v>157</v>
      </c>
      <c r="H10" s="45" t="s">
        <v>410</v>
      </c>
      <c r="I10" s="46"/>
      <c r="J10" s="45" t="s">
        <v>310</v>
      </c>
      <c r="K10" s="58">
        <v>8</v>
      </c>
      <c r="L10" s="47" t="s">
        <v>36</v>
      </c>
      <c r="M10" s="45" t="s">
        <v>278</v>
      </c>
      <c r="N10" s="45" t="s">
        <v>258</v>
      </c>
      <c r="O10" s="45" t="s">
        <v>339</v>
      </c>
      <c r="P10" s="48">
        <f>M10*400+N10*100+O10</f>
        <v>1861</v>
      </c>
      <c r="Q10" s="46">
        <v>330</v>
      </c>
      <c r="R10" s="48">
        <f>P10*Q10</f>
        <v>614130</v>
      </c>
      <c r="S10" s="63">
        <f>R10*0.01%</f>
        <v>61.413000000000004</v>
      </c>
      <c r="T10" s="63"/>
      <c r="U10" s="63"/>
      <c r="V10" s="116"/>
      <c r="W10" s="47"/>
      <c r="X10" s="47"/>
      <c r="Y10" s="49"/>
      <c r="Z10" s="50"/>
      <c r="AA10" s="46"/>
      <c r="AB10" s="46"/>
      <c r="AC10" s="46"/>
      <c r="AD10" s="46"/>
      <c r="AE10" s="46"/>
      <c r="AF10" s="51">
        <f>AE10*7850*0.3%</f>
        <v>0</v>
      </c>
      <c r="AG10" s="48"/>
      <c r="AH10" s="48">
        <f>AC10*AG10</f>
        <v>0</v>
      </c>
      <c r="AI10" s="46"/>
      <c r="AJ10" s="48"/>
      <c r="AK10" s="48">
        <f>AH10-AJ10</f>
        <v>0</v>
      </c>
      <c r="AL10" s="48">
        <f>R10+AK10</f>
        <v>614130</v>
      </c>
      <c r="AM10" s="46"/>
      <c r="AN10" s="48"/>
      <c r="AO10" s="52"/>
      <c r="AP10" s="53">
        <v>1E-4</v>
      </c>
      <c r="AQ10" s="47"/>
      <c r="AR10" s="54"/>
      <c r="AS10" s="54"/>
      <c r="AT10" s="54"/>
    </row>
    <row r="11" spans="1:46" s="55" customFormat="1" ht="23.25" customHeight="1">
      <c r="A11" s="167"/>
      <c r="B11" s="159" t="s">
        <v>415</v>
      </c>
      <c r="C11" s="160"/>
      <c r="D11" s="161"/>
      <c r="E11" s="49"/>
      <c r="F11" s="43"/>
      <c r="G11" s="44"/>
      <c r="H11" s="45"/>
      <c r="I11" s="46"/>
      <c r="J11" s="45"/>
      <c r="K11" s="58"/>
      <c r="L11" s="47"/>
      <c r="M11" s="45"/>
      <c r="N11" s="45"/>
      <c r="O11" s="45"/>
      <c r="P11" s="48"/>
      <c r="Q11" s="46"/>
      <c r="R11" s="48">
        <f>SUM(R9:R10)</f>
        <v>949740</v>
      </c>
      <c r="S11" s="63">
        <f>SUM(S9:S10)</f>
        <v>94.974000000000004</v>
      </c>
      <c r="T11" s="63"/>
      <c r="U11" s="63"/>
      <c r="V11" s="116"/>
      <c r="W11" s="47"/>
      <c r="X11" s="47"/>
      <c r="Y11" s="49"/>
      <c r="Z11" s="50"/>
      <c r="AA11" s="46"/>
      <c r="AB11" s="46"/>
      <c r="AC11" s="46"/>
      <c r="AD11" s="46"/>
      <c r="AE11" s="46"/>
      <c r="AF11" s="51"/>
      <c r="AG11" s="48"/>
      <c r="AH11" s="48"/>
      <c r="AI11" s="46"/>
      <c r="AJ11" s="48"/>
      <c r="AK11" s="48"/>
      <c r="AL11" s="48"/>
      <c r="AM11" s="46"/>
      <c r="AN11" s="48"/>
      <c r="AO11" s="52"/>
      <c r="AP11" s="53"/>
      <c r="AQ11" s="47"/>
      <c r="AR11" s="54"/>
      <c r="AS11" s="54"/>
      <c r="AT11" s="54"/>
    </row>
    <row r="12" spans="1:46" s="55" customFormat="1" ht="21">
      <c r="A12" s="121">
        <v>4</v>
      </c>
      <c r="B12" s="39" t="s">
        <v>46</v>
      </c>
      <c r="C12" s="40" t="s">
        <v>49</v>
      </c>
      <c r="D12" s="41" t="s">
        <v>45</v>
      </c>
      <c r="E12" s="42"/>
      <c r="F12" s="43" t="s">
        <v>161</v>
      </c>
      <c r="G12" s="44" t="s">
        <v>158</v>
      </c>
      <c r="H12" s="45" t="s">
        <v>181</v>
      </c>
      <c r="I12" s="46"/>
      <c r="J12" s="45"/>
      <c r="K12" s="46"/>
      <c r="L12" s="47" t="s">
        <v>36</v>
      </c>
      <c r="M12" s="45" t="s">
        <v>278</v>
      </c>
      <c r="N12" s="45" t="s">
        <v>332</v>
      </c>
      <c r="O12" s="45" t="s">
        <v>309</v>
      </c>
      <c r="P12" s="48">
        <f>M12*400+N12*100+O12</f>
        <v>1677</v>
      </c>
      <c r="Q12" s="46">
        <v>100</v>
      </c>
      <c r="R12" s="48">
        <f>P12*Q12</f>
        <v>167700</v>
      </c>
      <c r="S12" s="63">
        <f t="shared" ref="S12:S41" si="0">R12*0.01%</f>
        <v>16.77</v>
      </c>
      <c r="T12" s="63"/>
      <c r="U12" s="63"/>
      <c r="V12" s="116"/>
      <c r="W12" s="47"/>
      <c r="X12" s="47"/>
      <c r="Y12" s="49"/>
      <c r="Z12" s="50"/>
      <c r="AA12" s="46"/>
      <c r="AB12" s="46"/>
      <c r="AC12" s="46"/>
      <c r="AD12" s="46"/>
      <c r="AE12" s="46"/>
      <c r="AF12" s="51">
        <f>AE12*7850*0.3%</f>
        <v>0</v>
      </c>
      <c r="AG12" s="48"/>
      <c r="AH12" s="48">
        <f>AC12*AG12</f>
        <v>0</v>
      </c>
      <c r="AI12" s="46"/>
      <c r="AJ12" s="48"/>
      <c r="AK12" s="48">
        <f>AH12-AJ12</f>
        <v>0</v>
      </c>
      <c r="AL12" s="48">
        <f>R12+AK12</f>
        <v>167700</v>
      </c>
      <c r="AM12" s="46"/>
      <c r="AN12" s="48"/>
      <c r="AO12" s="52"/>
      <c r="AP12" s="53">
        <v>1E-4</v>
      </c>
      <c r="AQ12" s="47"/>
      <c r="AR12" s="54"/>
      <c r="AS12" s="54"/>
      <c r="AT12" s="54"/>
    </row>
    <row r="13" spans="1:46" s="55" customFormat="1" ht="21">
      <c r="A13" s="121">
        <v>5</v>
      </c>
      <c r="B13" s="39" t="s">
        <v>43</v>
      </c>
      <c r="C13" s="40" t="s">
        <v>50</v>
      </c>
      <c r="D13" s="41" t="s">
        <v>45</v>
      </c>
      <c r="E13" s="42">
        <v>3470300136561</v>
      </c>
      <c r="F13" s="43" t="s">
        <v>160</v>
      </c>
      <c r="G13" s="44" t="s">
        <v>158</v>
      </c>
      <c r="H13" s="45" t="s">
        <v>243</v>
      </c>
      <c r="I13" s="46"/>
      <c r="J13" s="45"/>
      <c r="K13" s="46"/>
      <c r="L13" s="47" t="s">
        <v>36</v>
      </c>
      <c r="M13" s="45" t="s">
        <v>258</v>
      </c>
      <c r="N13" s="45" t="s">
        <v>258</v>
      </c>
      <c r="O13" s="45" t="s">
        <v>331</v>
      </c>
      <c r="P13" s="48">
        <f>M13*400+N13*100+O13</f>
        <v>1023</v>
      </c>
      <c r="Q13" s="46">
        <v>100</v>
      </c>
      <c r="R13" s="48">
        <f>P13*Q13</f>
        <v>102300</v>
      </c>
      <c r="S13" s="63">
        <f t="shared" si="0"/>
        <v>10.23</v>
      </c>
      <c r="T13" s="63"/>
      <c r="U13" s="63"/>
      <c r="V13" s="116"/>
      <c r="W13" s="47"/>
      <c r="X13" s="47"/>
      <c r="Y13" s="49"/>
      <c r="Z13" s="50"/>
      <c r="AA13" s="46"/>
      <c r="AB13" s="46"/>
      <c r="AC13" s="46"/>
      <c r="AD13" s="46"/>
      <c r="AE13" s="46"/>
      <c r="AF13" s="51">
        <f>AE13*7850*0.3%</f>
        <v>0</v>
      </c>
      <c r="AG13" s="48"/>
      <c r="AH13" s="48">
        <f>AC13*AG13</f>
        <v>0</v>
      </c>
      <c r="AI13" s="46"/>
      <c r="AJ13" s="48"/>
      <c r="AK13" s="48">
        <f>AH13-AJ13</f>
        <v>0</v>
      </c>
      <c r="AL13" s="48">
        <f>R13+AK13</f>
        <v>102300</v>
      </c>
      <c r="AM13" s="46"/>
      <c r="AN13" s="48"/>
      <c r="AO13" s="52"/>
      <c r="AP13" s="53">
        <v>1E-4</v>
      </c>
      <c r="AQ13" s="47"/>
      <c r="AR13" s="54"/>
      <c r="AS13" s="54"/>
      <c r="AT13" s="54"/>
    </row>
    <row r="14" spans="1:46" s="55" customFormat="1" ht="21">
      <c r="A14" s="121">
        <v>6</v>
      </c>
      <c r="B14" s="39" t="s">
        <v>46</v>
      </c>
      <c r="C14" s="40" t="s">
        <v>51</v>
      </c>
      <c r="D14" s="41" t="s">
        <v>52</v>
      </c>
      <c r="E14" s="42">
        <v>3470300127660</v>
      </c>
      <c r="F14" s="43" t="s">
        <v>162</v>
      </c>
      <c r="G14" s="44" t="s">
        <v>158</v>
      </c>
      <c r="H14" s="45" t="s">
        <v>244</v>
      </c>
      <c r="I14" s="46"/>
      <c r="J14" s="45"/>
      <c r="K14" s="46"/>
      <c r="L14" s="47" t="s">
        <v>36</v>
      </c>
      <c r="M14" s="45" t="s">
        <v>258</v>
      </c>
      <c r="N14" s="45" t="s">
        <v>284</v>
      </c>
      <c r="O14" s="45" t="s">
        <v>305</v>
      </c>
      <c r="P14" s="48">
        <f>M14*400+N14*100+O14</f>
        <v>953</v>
      </c>
      <c r="Q14" s="46">
        <v>290</v>
      </c>
      <c r="R14" s="48">
        <f>P14*Q14</f>
        <v>276370</v>
      </c>
      <c r="S14" s="63">
        <f t="shared" si="0"/>
        <v>27.637</v>
      </c>
      <c r="T14" s="63"/>
      <c r="U14" s="63"/>
      <c r="V14" s="116"/>
      <c r="W14" s="47"/>
      <c r="X14" s="47"/>
      <c r="Y14" s="49"/>
      <c r="Z14" s="50"/>
      <c r="AA14" s="46"/>
      <c r="AB14" s="46"/>
      <c r="AC14" s="46"/>
      <c r="AD14" s="46"/>
      <c r="AE14" s="46"/>
      <c r="AF14" s="51">
        <f>AE14*7850*0.3%</f>
        <v>0</v>
      </c>
      <c r="AG14" s="48"/>
      <c r="AH14" s="48">
        <f>AC14*AG14</f>
        <v>0</v>
      </c>
      <c r="AI14" s="46"/>
      <c r="AJ14" s="48"/>
      <c r="AK14" s="48">
        <f>AH14-AJ14</f>
        <v>0</v>
      </c>
      <c r="AL14" s="48">
        <f>R14+AK14</f>
        <v>276370</v>
      </c>
      <c r="AM14" s="46"/>
      <c r="AN14" s="48"/>
      <c r="AO14" s="52"/>
      <c r="AP14" s="53">
        <v>1E-4</v>
      </c>
      <c r="AQ14" s="47"/>
      <c r="AR14" s="54"/>
      <c r="AS14" s="54"/>
      <c r="AT14" s="54"/>
    </row>
    <row r="15" spans="1:46" s="73" customFormat="1" ht="21">
      <c r="A15" s="139">
        <v>7</v>
      </c>
      <c r="B15" s="60" t="s">
        <v>43</v>
      </c>
      <c r="C15" s="61" t="s">
        <v>53</v>
      </c>
      <c r="D15" s="62" t="s">
        <v>54</v>
      </c>
      <c r="E15" s="63">
        <v>3470300140402</v>
      </c>
      <c r="F15" s="64" t="s">
        <v>163</v>
      </c>
      <c r="G15" s="65" t="s">
        <v>158</v>
      </c>
      <c r="H15" s="66" t="s">
        <v>209</v>
      </c>
      <c r="I15" s="59"/>
      <c r="J15" s="66"/>
      <c r="K15" s="59"/>
      <c r="L15" s="67" t="s">
        <v>36</v>
      </c>
      <c r="M15" s="66" t="s">
        <v>259</v>
      </c>
      <c r="N15" s="66" t="s">
        <v>284</v>
      </c>
      <c r="O15" s="66" t="s">
        <v>311</v>
      </c>
      <c r="P15" s="51">
        <f>M15*400+N15*100+O15</f>
        <v>2173</v>
      </c>
      <c r="Q15" s="59">
        <v>100</v>
      </c>
      <c r="R15" s="51">
        <f>P15*Q15</f>
        <v>217300</v>
      </c>
      <c r="S15" s="63">
        <f t="shared" si="0"/>
        <v>21.73</v>
      </c>
      <c r="T15" s="63"/>
      <c r="U15" s="63"/>
      <c r="V15" s="116"/>
      <c r="W15" s="67"/>
      <c r="X15" s="67"/>
      <c r="Y15" s="68"/>
      <c r="Z15" s="69"/>
      <c r="AA15" s="59"/>
      <c r="AB15" s="59"/>
      <c r="AC15" s="59"/>
      <c r="AD15" s="59"/>
      <c r="AE15" s="59"/>
      <c r="AF15" s="51">
        <f>AE15*7850*0.3%</f>
        <v>0</v>
      </c>
      <c r="AG15" s="51"/>
      <c r="AH15" s="51">
        <f>AC15*AG15</f>
        <v>0</v>
      </c>
      <c r="AI15" s="59"/>
      <c r="AJ15" s="51"/>
      <c r="AK15" s="51">
        <f>AH15-AJ15</f>
        <v>0</v>
      </c>
      <c r="AL15" s="51">
        <f>R15+AK15</f>
        <v>217300</v>
      </c>
      <c r="AM15" s="59"/>
      <c r="AN15" s="51"/>
      <c r="AO15" s="70"/>
      <c r="AP15" s="71">
        <v>1E-4</v>
      </c>
      <c r="AQ15" s="67"/>
      <c r="AR15" s="72"/>
      <c r="AS15" s="72"/>
      <c r="AT15" s="72"/>
    </row>
    <row r="16" spans="1:46" s="73" customFormat="1" ht="21">
      <c r="A16" s="140"/>
      <c r="B16" s="60"/>
      <c r="C16" s="61"/>
      <c r="D16" s="62"/>
      <c r="E16" s="63"/>
      <c r="F16" s="64" t="s">
        <v>163</v>
      </c>
      <c r="G16" s="65" t="s">
        <v>158</v>
      </c>
      <c r="H16" s="66" t="s">
        <v>246</v>
      </c>
      <c r="I16" s="59"/>
      <c r="J16" s="66"/>
      <c r="K16" s="59"/>
      <c r="L16" s="67" t="s">
        <v>36</v>
      </c>
      <c r="M16" s="66" t="s">
        <v>271</v>
      </c>
      <c r="N16" s="66" t="s">
        <v>284</v>
      </c>
      <c r="O16" s="66" t="s">
        <v>332</v>
      </c>
      <c r="P16" s="51">
        <f>M16*400+N16*100+O16</f>
        <v>5300</v>
      </c>
      <c r="Q16" s="59">
        <v>100</v>
      </c>
      <c r="R16" s="51">
        <f>P16*Q16</f>
        <v>530000</v>
      </c>
      <c r="S16" s="63">
        <f t="shared" si="0"/>
        <v>53</v>
      </c>
      <c r="T16" s="63"/>
      <c r="U16" s="63"/>
      <c r="V16" s="116"/>
      <c r="W16" s="67"/>
      <c r="X16" s="67"/>
      <c r="Y16" s="68"/>
      <c r="Z16" s="69"/>
      <c r="AA16" s="59"/>
      <c r="AB16" s="59"/>
      <c r="AC16" s="59"/>
      <c r="AD16" s="59"/>
      <c r="AE16" s="59"/>
      <c r="AF16" s="51">
        <f>AE16*7850*0.3%</f>
        <v>0</v>
      </c>
      <c r="AG16" s="51"/>
      <c r="AH16" s="51">
        <f>AC16*AG16</f>
        <v>0</v>
      </c>
      <c r="AI16" s="59"/>
      <c r="AJ16" s="51"/>
      <c r="AK16" s="51">
        <f>AH16-AJ16</f>
        <v>0</v>
      </c>
      <c r="AL16" s="51">
        <f>R16+AK16</f>
        <v>530000</v>
      </c>
      <c r="AM16" s="59"/>
      <c r="AN16" s="51"/>
      <c r="AO16" s="70"/>
      <c r="AP16" s="71">
        <v>1E-4</v>
      </c>
      <c r="AQ16" s="67"/>
      <c r="AR16" s="72"/>
      <c r="AS16" s="72"/>
      <c r="AT16" s="72"/>
    </row>
    <row r="17" spans="1:46" s="73" customFormat="1" ht="21">
      <c r="A17" s="141"/>
      <c r="B17" s="60"/>
      <c r="C17" s="61"/>
      <c r="D17" s="62"/>
      <c r="E17" s="63"/>
      <c r="F17" s="64"/>
      <c r="G17" s="65"/>
      <c r="H17" s="66"/>
      <c r="I17" s="59"/>
      <c r="J17" s="66"/>
      <c r="K17" s="59"/>
      <c r="L17" s="67"/>
      <c r="M17" s="66"/>
      <c r="N17" s="66"/>
      <c r="O17" s="66"/>
      <c r="P17" s="51"/>
      <c r="Q17" s="59"/>
      <c r="R17" s="51">
        <f>SUM(R15:R16)</f>
        <v>747300</v>
      </c>
      <c r="S17" s="63">
        <f t="shared" si="0"/>
        <v>74.73</v>
      </c>
      <c r="T17" s="63"/>
      <c r="U17" s="63"/>
      <c r="V17" s="116"/>
      <c r="W17" s="67"/>
      <c r="X17" s="67"/>
      <c r="Y17" s="68"/>
      <c r="Z17" s="69"/>
      <c r="AA17" s="59"/>
      <c r="AB17" s="59"/>
      <c r="AC17" s="59"/>
      <c r="AD17" s="59"/>
      <c r="AE17" s="59"/>
      <c r="AF17" s="51"/>
      <c r="AG17" s="51"/>
      <c r="AH17" s="51"/>
      <c r="AI17" s="59"/>
      <c r="AJ17" s="51"/>
      <c r="AK17" s="51"/>
      <c r="AL17" s="51"/>
      <c r="AM17" s="59"/>
      <c r="AN17" s="51"/>
      <c r="AO17" s="70"/>
      <c r="AP17" s="71"/>
      <c r="AQ17" s="67"/>
      <c r="AR17" s="72"/>
      <c r="AS17" s="72"/>
      <c r="AT17" s="72"/>
    </row>
    <row r="18" spans="1:46" s="73" customFormat="1" ht="21">
      <c r="A18" s="121">
        <v>8</v>
      </c>
      <c r="B18" s="60" t="s">
        <v>46</v>
      </c>
      <c r="C18" s="61" t="s">
        <v>55</v>
      </c>
      <c r="D18" s="62" t="s">
        <v>45</v>
      </c>
      <c r="E18" s="63"/>
      <c r="F18" s="64" t="s">
        <v>164</v>
      </c>
      <c r="G18" s="65" t="s">
        <v>158</v>
      </c>
      <c r="H18" s="66" t="s">
        <v>248</v>
      </c>
      <c r="I18" s="59"/>
      <c r="J18" s="66"/>
      <c r="K18" s="59"/>
      <c r="L18" s="67" t="s">
        <v>36</v>
      </c>
      <c r="M18" s="66" t="s">
        <v>328</v>
      </c>
      <c r="N18" s="66" t="s">
        <v>332</v>
      </c>
      <c r="O18" s="66" t="s">
        <v>289</v>
      </c>
      <c r="P18" s="51">
        <f>M18*400+N18*100+O18</f>
        <v>1297</v>
      </c>
      <c r="Q18" s="59">
        <v>190</v>
      </c>
      <c r="R18" s="51">
        <f>P18*Q18</f>
        <v>246430</v>
      </c>
      <c r="S18" s="63">
        <f t="shared" si="0"/>
        <v>24.643000000000001</v>
      </c>
      <c r="T18" s="63"/>
      <c r="U18" s="63"/>
      <c r="V18" s="116"/>
      <c r="W18" s="67"/>
      <c r="X18" s="67"/>
      <c r="Y18" s="68"/>
      <c r="Z18" s="69"/>
      <c r="AA18" s="59"/>
      <c r="AB18" s="59"/>
      <c r="AC18" s="59"/>
      <c r="AD18" s="59"/>
      <c r="AE18" s="59"/>
      <c r="AF18" s="51">
        <f>AE18*7850*0.3%</f>
        <v>0</v>
      </c>
      <c r="AG18" s="51"/>
      <c r="AH18" s="51">
        <f>AC18*AG18</f>
        <v>0</v>
      </c>
      <c r="AI18" s="59"/>
      <c r="AJ18" s="51"/>
      <c r="AK18" s="51">
        <f>AH18-AJ18</f>
        <v>0</v>
      </c>
      <c r="AL18" s="51">
        <f>R18+AK18</f>
        <v>246430</v>
      </c>
      <c r="AM18" s="59"/>
      <c r="AN18" s="51"/>
      <c r="AO18" s="70"/>
      <c r="AP18" s="71">
        <v>1E-4</v>
      </c>
      <c r="AQ18" s="67"/>
      <c r="AR18" s="72"/>
      <c r="AS18" s="72"/>
      <c r="AT18" s="72"/>
    </row>
    <row r="19" spans="1:46" s="73" customFormat="1" ht="21">
      <c r="A19" s="121">
        <v>9</v>
      </c>
      <c r="B19" s="60" t="s">
        <v>46</v>
      </c>
      <c r="C19" s="61" t="s">
        <v>344</v>
      </c>
      <c r="D19" s="62" t="s">
        <v>345</v>
      </c>
      <c r="E19" s="74" t="s">
        <v>359</v>
      </c>
      <c r="F19" s="64" t="s">
        <v>431</v>
      </c>
      <c r="G19" s="65" t="s">
        <v>343</v>
      </c>
      <c r="H19" s="66" t="s">
        <v>346</v>
      </c>
      <c r="I19" s="59"/>
      <c r="J19" s="66"/>
      <c r="K19" s="59"/>
      <c r="L19" s="67" t="s">
        <v>36</v>
      </c>
      <c r="M19" s="66" t="s">
        <v>340</v>
      </c>
      <c r="N19" s="66" t="s">
        <v>332</v>
      </c>
      <c r="O19" s="66" t="s">
        <v>280</v>
      </c>
      <c r="P19" s="51">
        <f>M19*400+N19*100+O19</f>
        <v>10420</v>
      </c>
      <c r="Q19" s="59">
        <v>330</v>
      </c>
      <c r="R19" s="51">
        <f>P19*Q19</f>
        <v>3438600</v>
      </c>
      <c r="S19" s="63">
        <f t="shared" si="0"/>
        <v>343.86</v>
      </c>
      <c r="T19" s="63">
        <v>125</v>
      </c>
      <c r="U19" s="63">
        <f t="shared" ref="U19:U64" si="1">S19-T19</f>
        <v>218.86</v>
      </c>
      <c r="V19" s="116">
        <f t="shared" ref="V19:V64" si="2">U19*75%+T19</f>
        <v>289.14499999999998</v>
      </c>
      <c r="W19" s="67"/>
      <c r="X19" s="67"/>
      <c r="Y19" s="68"/>
      <c r="Z19" s="69"/>
      <c r="AA19" s="59"/>
      <c r="AB19" s="59"/>
      <c r="AC19" s="59"/>
      <c r="AD19" s="59"/>
      <c r="AE19" s="59"/>
      <c r="AF19" s="51">
        <f>AE19*7850*0.3%</f>
        <v>0</v>
      </c>
      <c r="AG19" s="51"/>
      <c r="AH19" s="51">
        <f>AC19*AG19</f>
        <v>0</v>
      </c>
      <c r="AI19" s="59"/>
      <c r="AJ19" s="51"/>
      <c r="AK19" s="51">
        <f>AH19-AJ19</f>
        <v>0</v>
      </c>
      <c r="AL19" s="51">
        <f>R19+AK19</f>
        <v>3438600</v>
      </c>
      <c r="AM19" s="59"/>
      <c r="AN19" s="51"/>
      <c r="AO19" s="70"/>
      <c r="AP19" s="71">
        <v>1E-4</v>
      </c>
      <c r="AQ19" s="67"/>
      <c r="AR19" s="72"/>
      <c r="AS19" s="72"/>
      <c r="AT19" s="72"/>
    </row>
    <row r="20" spans="1:46" s="73" customFormat="1" ht="21">
      <c r="A20" s="121">
        <v>10</v>
      </c>
      <c r="B20" s="60" t="s">
        <v>46</v>
      </c>
      <c r="C20" s="61" t="s">
        <v>57</v>
      </c>
      <c r="D20" s="62" t="s">
        <v>45</v>
      </c>
      <c r="E20" s="63"/>
      <c r="F20" s="64" t="s">
        <v>166</v>
      </c>
      <c r="G20" s="65" t="s">
        <v>158</v>
      </c>
      <c r="H20" s="66" t="s">
        <v>250</v>
      </c>
      <c r="I20" s="59"/>
      <c r="J20" s="66"/>
      <c r="K20" s="59"/>
      <c r="L20" s="67" t="s">
        <v>36</v>
      </c>
      <c r="M20" s="66" t="s">
        <v>328</v>
      </c>
      <c r="N20" s="66" t="s">
        <v>284</v>
      </c>
      <c r="O20" s="66" t="s">
        <v>309</v>
      </c>
      <c r="P20" s="51">
        <f>M20*400+N20*100+O20</f>
        <v>1377</v>
      </c>
      <c r="Q20" s="59">
        <v>100</v>
      </c>
      <c r="R20" s="51">
        <f>P20*Q20</f>
        <v>137700</v>
      </c>
      <c r="S20" s="63">
        <f t="shared" si="0"/>
        <v>13.770000000000001</v>
      </c>
      <c r="T20" s="63"/>
      <c r="U20" s="63"/>
      <c r="V20" s="116"/>
      <c r="W20" s="67"/>
      <c r="X20" s="67"/>
      <c r="Y20" s="68"/>
      <c r="Z20" s="69"/>
      <c r="AA20" s="59"/>
      <c r="AB20" s="59"/>
      <c r="AC20" s="59"/>
      <c r="AD20" s="59"/>
      <c r="AE20" s="59"/>
      <c r="AF20" s="51">
        <f>AE20*7850*0.3%</f>
        <v>0</v>
      </c>
      <c r="AG20" s="51"/>
      <c r="AH20" s="51">
        <f>AC20*AG20</f>
        <v>0</v>
      </c>
      <c r="AI20" s="59"/>
      <c r="AJ20" s="51"/>
      <c r="AK20" s="51">
        <f>AH20-AJ20</f>
        <v>0</v>
      </c>
      <c r="AL20" s="51">
        <f>R20+AK20</f>
        <v>137700</v>
      </c>
      <c r="AM20" s="59"/>
      <c r="AN20" s="51"/>
      <c r="AO20" s="70"/>
      <c r="AP20" s="71">
        <v>1E-4</v>
      </c>
      <c r="AQ20" s="67"/>
      <c r="AR20" s="72"/>
      <c r="AS20" s="72"/>
      <c r="AT20" s="72"/>
    </row>
    <row r="21" spans="1:46" s="73" customFormat="1" ht="21">
      <c r="A21" s="139">
        <v>11</v>
      </c>
      <c r="B21" s="60" t="s">
        <v>46</v>
      </c>
      <c r="C21" s="61" t="s">
        <v>58</v>
      </c>
      <c r="D21" s="62" t="s">
        <v>45</v>
      </c>
      <c r="E21" s="63"/>
      <c r="F21" s="64" t="s">
        <v>167</v>
      </c>
      <c r="G21" s="65" t="s">
        <v>158</v>
      </c>
      <c r="H21" s="66" t="s">
        <v>251</v>
      </c>
      <c r="I21" s="59"/>
      <c r="J21" s="66"/>
      <c r="K21" s="59"/>
      <c r="L21" s="67" t="s">
        <v>36</v>
      </c>
      <c r="M21" s="66" t="s">
        <v>278</v>
      </c>
      <c r="N21" s="66" t="s">
        <v>328</v>
      </c>
      <c r="O21" s="66" t="s">
        <v>335</v>
      </c>
      <c r="P21" s="51">
        <f>M21*400+N21*100+O21</f>
        <v>1963</v>
      </c>
      <c r="Q21" s="59">
        <v>130</v>
      </c>
      <c r="R21" s="51">
        <f>P21*Q21</f>
        <v>255190</v>
      </c>
      <c r="S21" s="63">
        <f t="shared" si="0"/>
        <v>25.519000000000002</v>
      </c>
      <c r="T21" s="63"/>
      <c r="U21" s="63"/>
      <c r="V21" s="116"/>
      <c r="W21" s="67"/>
      <c r="X21" s="67"/>
      <c r="Y21" s="68"/>
      <c r="Z21" s="69"/>
      <c r="AA21" s="59"/>
      <c r="AB21" s="59"/>
      <c r="AC21" s="59"/>
      <c r="AD21" s="59"/>
      <c r="AE21" s="59"/>
      <c r="AF21" s="51">
        <f>AE21*7850*0.3%</f>
        <v>0</v>
      </c>
      <c r="AG21" s="51"/>
      <c r="AH21" s="51">
        <f>AC21*AG21</f>
        <v>0</v>
      </c>
      <c r="AI21" s="59"/>
      <c r="AJ21" s="51"/>
      <c r="AK21" s="51">
        <f>AH21-AJ21</f>
        <v>0</v>
      </c>
      <c r="AL21" s="51">
        <f>R21+AK21</f>
        <v>255190</v>
      </c>
      <c r="AM21" s="59"/>
      <c r="AN21" s="51"/>
      <c r="AO21" s="70"/>
      <c r="AP21" s="71">
        <v>1E-4</v>
      </c>
      <c r="AQ21" s="67"/>
      <c r="AR21" s="72"/>
      <c r="AS21" s="72"/>
      <c r="AT21" s="72"/>
    </row>
    <row r="22" spans="1:46" s="73" customFormat="1" ht="21">
      <c r="A22" s="140"/>
      <c r="B22" s="60"/>
      <c r="C22" s="61"/>
      <c r="D22" s="62"/>
      <c r="E22" s="63"/>
      <c r="F22" s="64"/>
      <c r="G22" s="65" t="s">
        <v>158</v>
      </c>
      <c r="H22" s="66" t="s">
        <v>252</v>
      </c>
      <c r="I22" s="59"/>
      <c r="J22" s="66"/>
      <c r="K22" s="59"/>
      <c r="L22" s="67" t="s">
        <v>36</v>
      </c>
      <c r="M22" s="66" t="s">
        <v>278</v>
      </c>
      <c r="N22" s="66" t="s">
        <v>332</v>
      </c>
      <c r="O22" s="66" t="s">
        <v>329</v>
      </c>
      <c r="P22" s="51">
        <f>M22*400+N22*100+O22</f>
        <v>1627</v>
      </c>
      <c r="Q22" s="59">
        <v>100</v>
      </c>
      <c r="R22" s="51">
        <f>P22*Q22</f>
        <v>162700</v>
      </c>
      <c r="S22" s="63">
        <f t="shared" si="0"/>
        <v>16.27</v>
      </c>
      <c r="T22" s="63"/>
      <c r="U22" s="63"/>
      <c r="V22" s="116"/>
      <c r="W22" s="67"/>
      <c r="X22" s="67"/>
      <c r="Y22" s="68"/>
      <c r="Z22" s="69"/>
      <c r="AA22" s="59"/>
      <c r="AB22" s="59"/>
      <c r="AC22" s="59"/>
      <c r="AD22" s="59"/>
      <c r="AE22" s="59"/>
      <c r="AF22" s="51">
        <f>AE22*7850*0.3%</f>
        <v>0</v>
      </c>
      <c r="AG22" s="51"/>
      <c r="AH22" s="51">
        <f>AC22*AG22</f>
        <v>0</v>
      </c>
      <c r="AI22" s="59"/>
      <c r="AJ22" s="51"/>
      <c r="AK22" s="51">
        <f>AH22-AJ22</f>
        <v>0</v>
      </c>
      <c r="AL22" s="51">
        <f>R22+AK22</f>
        <v>162700</v>
      </c>
      <c r="AM22" s="59"/>
      <c r="AN22" s="51"/>
      <c r="AO22" s="70"/>
      <c r="AP22" s="71">
        <v>1E-4</v>
      </c>
      <c r="AQ22" s="67"/>
      <c r="AR22" s="72"/>
      <c r="AS22" s="72"/>
      <c r="AT22" s="72"/>
    </row>
    <row r="23" spans="1:46" s="73" customFormat="1" ht="21">
      <c r="A23" s="141"/>
      <c r="B23" s="60"/>
      <c r="C23" s="61"/>
      <c r="D23" s="62"/>
      <c r="E23" s="63"/>
      <c r="F23" s="64"/>
      <c r="G23" s="65"/>
      <c r="H23" s="66"/>
      <c r="I23" s="59"/>
      <c r="J23" s="66"/>
      <c r="K23" s="59"/>
      <c r="L23" s="67"/>
      <c r="M23" s="66"/>
      <c r="N23" s="66"/>
      <c r="O23" s="66"/>
      <c r="P23" s="51"/>
      <c r="Q23" s="59"/>
      <c r="R23" s="51">
        <f>SUM(R21:R22)</f>
        <v>417890</v>
      </c>
      <c r="S23" s="63">
        <f t="shared" si="0"/>
        <v>41.789000000000001</v>
      </c>
      <c r="T23" s="63"/>
      <c r="U23" s="63"/>
      <c r="V23" s="116"/>
      <c r="W23" s="67"/>
      <c r="X23" s="67"/>
      <c r="Y23" s="68"/>
      <c r="Z23" s="69"/>
      <c r="AA23" s="59"/>
      <c r="AB23" s="59"/>
      <c r="AC23" s="59"/>
      <c r="AD23" s="59"/>
      <c r="AE23" s="59"/>
      <c r="AF23" s="51"/>
      <c r="AG23" s="51"/>
      <c r="AH23" s="51"/>
      <c r="AI23" s="59"/>
      <c r="AJ23" s="51"/>
      <c r="AK23" s="51"/>
      <c r="AL23" s="51"/>
      <c r="AM23" s="59"/>
      <c r="AN23" s="51"/>
      <c r="AO23" s="70"/>
      <c r="AP23" s="71"/>
      <c r="AQ23" s="67"/>
      <c r="AR23" s="72"/>
      <c r="AS23" s="72"/>
      <c r="AT23" s="72"/>
    </row>
    <row r="24" spans="1:46" s="73" customFormat="1" ht="21">
      <c r="A24" s="121">
        <v>12</v>
      </c>
      <c r="B24" s="60" t="s">
        <v>46</v>
      </c>
      <c r="C24" s="61" t="s">
        <v>59</v>
      </c>
      <c r="D24" s="62" t="s">
        <v>45</v>
      </c>
      <c r="E24" s="63">
        <v>3470300129051</v>
      </c>
      <c r="F24" s="64" t="s">
        <v>168</v>
      </c>
      <c r="G24" s="65" t="s">
        <v>158</v>
      </c>
      <c r="H24" s="66" t="s">
        <v>253</v>
      </c>
      <c r="I24" s="59"/>
      <c r="J24" s="66"/>
      <c r="K24" s="59"/>
      <c r="L24" s="67" t="s">
        <v>36</v>
      </c>
      <c r="M24" s="66" t="s">
        <v>278</v>
      </c>
      <c r="N24" s="66" t="s">
        <v>332</v>
      </c>
      <c r="O24" s="66" t="s">
        <v>329</v>
      </c>
      <c r="P24" s="51">
        <f>M24*400+N24*100+O24</f>
        <v>1627</v>
      </c>
      <c r="Q24" s="59">
        <v>100</v>
      </c>
      <c r="R24" s="51">
        <f>P24*Q24</f>
        <v>162700</v>
      </c>
      <c r="S24" s="63">
        <f t="shared" si="0"/>
        <v>16.27</v>
      </c>
      <c r="T24" s="63"/>
      <c r="U24" s="63"/>
      <c r="V24" s="116"/>
      <c r="W24" s="67"/>
      <c r="X24" s="67"/>
      <c r="Y24" s="68"/>
      <c r="Z24" s="69"/>
      <c r="AA24" s="59"/>
      <c r="AB24" s="59"/>
      <c r="AC24" s="59"/>
      <c r="AD24" s="59"/>
      <c r="AE24" s="59"/>
      <c r="AF24" s="51">
        <f>AE24*7850*0.3%</f>
        <v>0</v>
      </c>
      <c r="AG24" s="51"/>
      <c r="AH24" s="51">
        <f>AC24*AG24</f>
        <v>0</v>
      </c>
      <c r="AI24" s="59"/>
      <c r="AJ24" s="51"/>
      <c r="AK24" s="51">
        <f>AH24-AJ24</f>
        <v>0</v>
      </c>
      <c r="AL24" s="51">
        <f>R24+AK24</f>
        <v>162700</v>
      </c>
      <c r="AM24" s="59"/>
      <c r="AN24" s="51"/>
      <c r="AO24" s="70"/>
      <c r="AP24" s="71">
        <v>1E-4</v>
      </c>
      <c r="AQ24" s="67"/>
      <c r="AR24" s="72"/>
      <c r="AS24" s="72"/>
      <c r="AT24" s="72"/>
    </row>
    <row r="25" spans="1:46" s="73" customFormat="1" ht="21">
      <c r="A25" s="139">
        <v>13</v>
      </c>
      <c r="B25" s="60" t="s">
        <v>46</v>
      </c>
      <c r="C25" s="61" t="s">
        <v>60</v>
      </c>
      <c r="D25" s="62" t="s">
        <v>45</v>
      </c>
      <c r="E25" s="63">
        <v>3470300132868</v>
      </c>
      <c r="F25" s="64" t="s">
        <v>169</v>
      </c>
      <c r="G25" s="65" t="s">
        <v>158</v>
      </c>
      <c r="H25" s="66" t="s">
        <v>254</v>
      </c>
      <c r="I25" s="59"/>
      <c r="J25" s="66"/>
      <c r="K25" s="59"/>
      <c r="L25" s="67" t="s">
        <v>36</v>
      </c>
      <c r="M25" s="66" t="s">
        <v>236</v>
      </c>
      <c r="N25" s="66" t="s">
        <v>332</v>
      </c>
      <c r="O25" s="66" t="s">
        <v>300</v>
      </c>
      <c r="P25" s="51">
        <f>M25*400+N25*100+O25</f>
        <v>4447</v>
      </c>
      <c r="Q25" s="59">
        <v>150</v>
      </c>
      <c r="R25" s="51">
        <f>P25*Q25</f>
        <v>667050</v>
      </c>
      <c r="S25" s="63">
        <f t="shared" si="0"/>
        <v>66.704999999999998</v>
      </c>
      <c r="T25" s="63"/>
      <c r="U25" s="63"/>
      <c r="V25" s="116"/>
      <c r="W25" s="67"/>
      <c r="X25" s="67"/>
      <c r="Y25" s="68"/>
      <c r="Z25" s="69"/>
      <c r="AA25" s="59"/>
      <c r="AB25" s="59"/>
      <c r="AC25" s="59"/>
      <c r="AD25" s="59"/>
      <c r="AE25" s="59"/>
      <c r="AF25" s="51">
        <f>AE25*7850*0.3%</f>
        <v>0</v>
      </c>
      <c r="AG25" s="51"/>
      <c r="AH25" s="51">
        <f>AC25*AG25</f>
        <v>0</v>
      </c>
      <c r="AI25" s="59"/>
      <c r="AJ25" s="51"/>
      <c r="AK25" s="51">
        <f>AH25-AJ25</f>
        <v>0</v>
      </c>
      <c r="AL25" s="51">
        <f>R25+AK25</f>
        <v>667050</v>
      </c>
      <c r="AM25" s="59"/>
      <c r="AN25" s="51"/>
      <c r="AO25" s="70"/>
      <c r="AP25" s="71">
        <v>1E-4</v>
      </c>
      <c r="AQ25" s="67"/>
      <c r="AR25" s="72"/>
      <c r="AS25" s="72"/>
      <c r="AT25" s="72"/>
    </row>
    <row r="26" spans="1:46" s="73" customFormat="1" ht="21">
      <c r="A26" s="140"/>
      <c r="B26" s="60"/>
      <c r="C26" s="61"/>
      <c r="D26" s="62"/>
      <c r="E26" s="63"/>
      <c r="F26" s="64" t="s">
        <v>169</v>
      </c>
      <c r="G26" s="65" t="s">
        <v>158</v>
      </c>
      <c r="H26" s="66" t="s">
        <v>255</v>
      </c>
      <c r="I26" s="59"/>
      <c r="J26" s="66"/>
      <c r="K26" s="59"/>
      <c r="L26" s="67" t="s">
        <v>36</v>
      </c>
      <c r="M26" s="66" t="s">
        <v>249</v>
      </c>
      <c r="N26" s="66" t="s">
        <v>328</v>
      </c>
      <c r="O26" s="66" t="s">
        <v>336</v>
      </c>
      <c r="P26" s="51">
        <f>M26*400+N26*100+O26</f>
        <v>6357</v>
      </c>
      <c r="Q26" s="59">
        <v>140</v>
      </c>
      <c r="R26" s="51">
        <f>P26*Q26</f>
        <v>889980</v>
      </c>
      <c r="S26" s="63">
        <f t="shared" si="0"/>
        <v>88.998000000000005</v>
      </c>
      <c r="T26" s="63"/>
      <c r="U26" s="63"/>
      <c r="V26" s="116"/>
      <c r="W26" s="67"/>
      <c r="X26" s="67"/>
      <c r="Y26" s="68"/>
      <c r="Z26" s="69"/>
      <c r="AA26" s="59"/>
      <c r="AB26" s="59"/>
      <c r="AC26" s="59"/>
      <c r="AD26" s="59"/>
      <c r="AE26" s="59"/>
      <c r="AF26" s="51">
        <f>AE26*7850*0.3%</f>
        <v>0</v>
      </c>
      <c r="AG26" s="51"/>
      <c r="AH26" s="51">
        <f>AC26*AG26</f>
        <v>0</v>
      </c>
      <c r="AI26" s="59"/>
      <c r="AJ26" s="51"/>
      <c r="AK26" s="51">
        <f>AH26-AJ26</f>
        <v>0</v>
      </c>
      <c r="AL26" s="51">
        <f>R26+AK26</f>
        <v>889980</v>
      </c>
      <c r="AM26" s="59"/>
      <c r="AN26" s="51"/>
      <c r="AO26" s="70"/>
      <c r="AP26" s="71">
        <v>1E-4</v>
      </c>
      <c r="AQ26" s="67"/>
      <c r="AR26" s="72"/>
      <c r="AS26" s="72"/>
      <c r="AT26" s="72"/>
    </row>
    <row r="27" spans="1:46" s="73" customFormat="1" ht="21">
      <c r="A27" s="140"/>
      <c r="B27" s="60"/>
      <c r="C27" s="61"/>
      <c r="D27" s="62"/>
      <c r="E27" s="63"/>
      <c r="F27" s="64" t="s">
        <v>169</v>
      </c>
      <c r="G27" s="65" t="s">
        <v>158</v>
      </c>
      <c r="H27" s="66" t="s">
        <v>256</v>
      </c>
      <c r="I27" s="59"/>
      <c r="J27" s="66"/>
      <c r="K27" s="59"/>
      <c r="L27" s="67" t="s">
        <v>36</v>
      </c>
      <c r="M27" s="66" t="s">
        <v>271</v>
      </c>
      <c r="N27" s="66" t="s">
        <v>258</v>
      </c>
      <c r="O27" s="66" t="s">
        <v>320</v>
      </c>
      <c r="P27" s="51">
        <f>M27*400+N27*100+O27</f>
        <v>5443</v>
      </c>
      <c r="Q27" s="59">
        <v>210</v>
      </c>
      <c r="R27" s="51">
        <f>P27*Q27</f>
        <v>1143030</v>
      </c>
      <c r="S27" s="63">
        <f t="shared" si="0"/>
        <v>114.30300000000001</v>
      </c>
      <c r="T27" s="63"/>
      <c r="U27" s="63"/>
      <c r="V27" s="116"/>
      <c r="W27" s="67"/>
      <c r="X27" s="67"/>
      <c r="Y27" s="68"/>
      <c r="Z27" s="69"/>
      <c r="AA27" s="59"/>
      <c r="AB27" s="59"/>
      <c r="AC27" s="59"/>
      <c r="AD27" s="59"/>
      <c r="AE27" s="59"/>
      <c r="AF27" s="51">
        <f>AE27*7850*0.3%</f>
        <v>0</v>
      </c>
      <c r="AG27" s="51"/>
      <c r="AH27" s="51">
        <f>AC27*AG27</f>
        <v>0</v>
      </c>
      <c r="AI27" s="59"/>
      <c r="AJ27" s="51"/>
      <c r="AK27" s="51">
        <f>AH27-AJ27</f>
        <v>0</v>
      </c>
      <c r="AL27" s="51">
        <f>R27+AK27</f>
        <v>1143030</v>
      </c>
      <c r="AM27" s="59"/>
      <c r="AN27" s="51"/>
      <c r="AO27" s="70"/>
      <c r="AP27" s="71">
        <v>1E-4</v>
      </c>
      <c r="AQ27" s="67"/>
      <c r="AR27" s="72"/>
      <c r="AS27" s="72"/>
      <c r="AT27" s="72"/>
    </row>
    <row r="28" spans="1:46" s="73" customFormat="1" ht="21">
      <c r="A28" s="141"/>
      <c r="B28" s="60"/>
      <c r="C28" s="61"/>
      <c r="D28" s="62"/>
      <c r="E28" s="63"/>
      <c r="F28" s="64"/>
      <c r="G28" s="65"/>
      <c r="H28" s="66"/>
      <c r="I28" s="59"/>
      <c r="J28" s="66"/>
      <c r="K28" s="59"/>
      <c r="L28" s="67"/>
      <c r="M28" s="66"/>
      <c r="N28" s="66"/>
      <c r="O28" s="66"/>
      <c r="P28" s="51"/>
      <c r="Q28" s="59"/>
      <c r="R28" s="51">
        <f>SUM(R25:R27)</f>
        <v>2700060</v>
      </c>
      <c r="S28" s="63">
        <f t="shared" si="0"/>
        <v>270.00600000000003</v>
      </c>
      <c r="T28" s="63"/>
      <c r="U28" s="63"/>
      <c r="V28" s="116"/>
      <c r="W28" s="67"/>
      <c r="X28" s="67"/>
      <c r="Y28" s="68"/>
      <c r="Z28" s="69"/>
      <c r="AA28" s="59"/>
      <c r="AB28" s="59"/>
      <c r="AC28" s="59"/>
      <c r="AD28" s="59"/>
      <c r="AE28" s="59"/>
      <c r="AF28" s="51"/>
      <c r="AG28" s="51"/>
      <c r="AH28" s="51"/>
      <c r="AI28" s="59"/>
      <c r="AJ28" s="51"/>
      <c r="AK28" s="51"/>
      <c r="AL28" s="51"/>
      <c r="AM28" s="59"/>
      <c r="AN28" s="51"/>
      <c r="AO28" s="70"/>
      <c r="AP28" s="71"/>
      <c r="AQ28" s="67"/>
      <c r="AR28" s="72"/>
      <c r="AS28" s="72"/>
      <c r="AT28" s="72"/>
    </row>
    <row r="29" spans="1:46" s="73" customFormat="1" ht="21.75">
      <c r="A29" s="121">
        <v>14</v>
      </c>
      <c r="B29" s="60" t="s">
        <v>46</v>
      </c>
      <c r="C29" s="61" t="s">
        <v>61</v>
      </c>
      <c r="D29" s="62" t="s">
        <v>45</v>
      </c>
      <c r="E29" s="75" t="s">
        <v>360</v>
      </c>
      <c r="F29" s="64" t="s">
        <v>170</v>
      </c>
      <c r="G29" s="65" t="s">
        <v>157</v>
      </c>
      <c r="H29" s="66" t="s">
        <v>257</v>
      </c>
      <c r="I29" s="59"/>
      <c r="J29" s="66" t="s">
        <v>315</v>
      </c>
      <c r="K29" s="59"/>
      <c r="L29" s="67" t="s">
        <v>36</v>
      </c>
      <c r="M29" s="66" t="s">
        <v>332</v>
      </c>
      <c r="N29" s="66" t="s">
        <v>328</v>
      </c>
      <c r="O29" s="66" t="s">
        <v>337</v>
      </c>
      <c r="P29" s="51">
        <f>M29*400+N29*100+O29</f>
        <v>358</v>
      </c>
      <c r="Q29" s="59">
        <v>330</v>
      </c>
      <c r="R29" s="51">
        <f>P29*Q29</f>
        <v>118140</v>
      </c>
      <c r="S29" s="63">
        <f t="shared" si="0"/>
        <v>11.814</v>
      </c>
      <c r="T29" s="63"/>
      <c r="U29" s="63"/>
      <c r="V29" s="116"/>
      <c r="W29" s="67"/>
      <c r="X29" s="67"/>
      <c r="Y29" s="68"/>
      <c r="Z29" s="69"/>
      <c r="AA29" s="59"/>
      <c r="AB29" s="59"/>
      <c r="AC29" s="59"/>
      <c r="AD29" s="59"/>
      <c r="AE29" s="59"/>
      <c r="AF29" s="51">
        <f>AE29*7850*0.3%</f>
        <v>0</v>
      </c>
      <c r="AG29" s="51"/>
      <c r="AH29" s="51">
        <f>AC29*AG29</f>
        <v>0</v>
      </c>
      <c r="AI29" s="59"/>
      <c r="AJ29" s="51"/>
      <c r="AK29" s="51">
        <f>AH29-AJ29</f>
        <v>0</v>
      </c>
      <c r="AL29" s="51">
        <f>R29+AK29</f>
        <v>118140</v>
      </c>
      <c r="AM29" s="59"/>
      <c r="AN29" s="51"/>
      <c r="AO29" s="70"/>
      <c r="AP29" s="71">
        <v>1E-4</v>
      </c>
      <c r="AQ29" s="67"/>
      <c r="AR29" s="72"/>
      <c r="AS29" s="72"/>
      <c r="AT29" s="72"/>
    </row>
    <row r="30" spans="1:46" s="73" customFormat="1" ht="21">
      <c r="A30" s="139">
        <v>15</v>
      </c>
      <c r="B30" s="60" t="s">
        <v>43</v>
      </c>
      <c r="C30" s="61" t="s">
        <v>62</v>
      </c>
      <c r="D30" s="62" t="s">
        <v>54</v>
      </c>
      <c r="E30" s="76" t="s">
        <v>361</v>
      </c>
      <c r="F30" s="64" t="s">
        <v>165</v>
      </c>
      <c r="G30" s="65" t="s">
        <v>158</v>
      </c>
      <c r="H30" s="66" t="s">
        <v>258</v>
      </c>
      <c r="I30" s="59"/>
      <c r="J30" s="66" t="s">
        <v>274</v>
      </c>
      <c r="K30" s="59"/>
      <c r="L30" s="67" t="s">
        <v>36</v>
      </c>
      <c r="M30" s="66" t="s">
        <v>274</v>
      </c>
      <c r="N30" s="66" t="s">
        <v>258</v>
      </c>
      <c r="O30" s="66" t="s">
        <v>331</v>
      </c>
      <c r="P30" s="51">
        <f>M30*400+N30*100+O30</f>
        <v>3423</v>
      </c>
      <c r="Q30" s="59">
        <v>100</v>
      </c>
      <c r="R30" s="51">
        <f>P30*Q30</f>
        <v>342300</v>
      </c>
      <c r="S30" s="63">
        <f t="shared" si="0"/>
        <v>34.230000000000004</v>
      </c>
      <c r="T30" s="63"/>
      <c r="U30" s="63"/>
      <c r="V30" s="116"/>
      <c r="W30" s="67"/>
      <c r="X30" s="67"/>
      <c r="Y30" s="68"/>
      <c r="Z30" s="69"/>
      <c r="AA30" s="59"/>
      <c r="AB30" s="59"/>
      <c r="AC30" s="59"/>
      <c r="AD30" s="59"/>
      <c r="AE30" s="59"/>
      <c r="AF30" s="51">
        <f>AE30*7850*0.3%</f>
        <v>0</v>
      </c>
      <c r="AG30" s="51"/>
      <c r="AH30" s="51">
        <f>AC30*AG30</f>
        <v>0</v>
      </c>
      <c r="AI30" s="59"/>
      <c r="AJ30" s="51"/>
      <c r="AK30" s="51">
        <f>AH30-AJ30</f>
        <v>0</v>
      </c>
      <c r="AL30" s="51">
        <f>R30+AK30</f>
        <v>342300</v>
      </c>
      <c r="AM30" s="59"/>
      <c r="AN30" s="51"/>
      <c r="AO30" s="70"/>
      <c r="AP30" s="71">
        <v>1E-4</v>
      </c>
      <c r="AQ30" s="67"/>
      <c r="AR30" s="72"/>
      <c r="AS30" s="72"/>
      <c r="AT30" s="72"/>
    </row>
    <row r="31" spans="1:46" s="73" customFormat="1" ht="21">
      <c r="A31" s="140"/>
      <c r="B31" s="60"/>
      <c r="C31" s="61"/>
      <c r="D31" s="62"/>
      <c r="E31" s="63"/>
      <c r="F31" s="64" t="s">
        <v>165</v>
      </c>
      <c r="G31" s="65" t="s">
        <v>343</v>
      </c>
      <c r="H31" s="66" t="s">
        <v>347</v>
      </c>
      <c r="I31" s="59"/>
      <c r="J31" s="66" t="s">
        <v>274</v>
      </c>
      <c r="K31" s="59"/>
      <c r="L31" s="67" t="s">
        <v>36</v>
      </c>
      <c r="M31" s="66" t="s">
        <v>220</v>
      </c>
      <c r="N31" s="66" t="s">
        <v>328</v>
      </c>
      <c r="O31" s="66" t="s">
        <v>332</v>
      </c>
      <c r="P31" s="51">
        <f>M31*400+N31*100+O31</f>
        <v>15100</v>
      </c>
      <c r="Q31" s="59">
        <v>300</v>
      </c>
      <c r="R31" s="51">
        <f>P31*Q31</f>
        <v>4530000</v>
      </c>
      <c r="S31" s="63">
        <f t="shared" si="0"/>
        <v>453</v>
      </c>
      <c r="T31" s="63"/>
      <c r="U31" s="63"/>
      <c r="V31" s="116"/>
      <c r="W31" s="67"/>
      <c r="X31" s="67"/>
      <c r="Y31" s="68"/>
      <c r="Z31" s="69"/>
      <c r="AA31" s="59"/>
      <c r="AB31" s="59"/>
      <c r="AC31" s="59"/>
      <c r="AD31" s="59"/>
      <c r="AE31" s="59"/>
      <c r="AF31" s="51">
        <f>AE31*7850*0.3%</f>
        <v>0</v>
      </c>
      <c r="AG31" s="51"/>
      <c r="AH31" s="51">
        <f>AC31*AG31</f>
        <v>0</v>
      </c>
      <c r="AI31" s="59"/>
      <c r="AJ31" s="51"/>
      <c r="AK31" s="51">
        <f>AH31-AJ31</f>
        <v>0</v>
      </c>
      <c r="AL31" s="51">
        <f>R31+AK31</f>
        <v>4530000</v>
      </c>
      <c r="AM31" s="59"/>
      <c r="AN31" s="51"/>
      <c r="AO31" s="70"/>
      <c r="AP31" s="71">
        <v>1E-4</v>
      </c>
      <c r="AQ31" s="67"/>
      <c r="AR31" s="72"/>
      <c r="AS31" s="72"/>
      <c r="AT31" s="72"/>
    </row>
    <row r="32" spans="1:46" s="73" customFormat="1" ht="21">
      <c r="A32" s="141"/>
      <c r="B32" s="60"/>
      <c r="C32" s="61"/>
      <c r="D32" s="62"/>
      <c r="E32" s="63"/>
      <c r="F32" s="64"/>
      <c r="G32" s="65"/>
      <c r="H32" s="66"/>
      <c r="I32" s="59"/>
      <c r="J32" s="66"/>
      <c r="K32" s="59"/>
      <c r="L32" s="67"/>
      <c r="M32" s="66"/>
      <c r="N32" s="66"/>
      <c r="O32" s="66"/>
      <c r="P32" s="51"/>
      <c r="Q32" s="59"/>
      <c r="R32" s="51">
        <f>SUM(R30:R31)</f>
        <v>4872300</v>
      </c>
      <c r="S32" s="63">
        <f t="shared" si="0"/>
        <v>487.23</v>
      </c>
      <c r="T32" s="63">
        <v>194</v>
      </c>
      <c r="U32" s="63">
        <f t="shared" si="1"/>
        <v>293.23</v>
      </c>
      <c r="V32" s="116">
        <f t="shared" si="2"/>
        <v>413.92250000000001</v>
      </c>
      <c r="W32" s="67"/>
      <c r="X32" s="67"/>
      <c r="Y32" s="68"/>
      <c r="Z32" s="69"/>
      <c r="AA32" s="59"/>
      <c r="AB32" s="59"/>
      <c r="AC32" s="59"/>
      <c r="AD32" s="59"/>
      <c r="AE32" s="59"/>
      <c r="AF32" s="51"/>
      <c r="AG32" s="51"/>
      <c r="AH32" s="51"/>
      <c r="AI32" s="59"/>
      <c r="AJ32" s="51"/>
      <c r="AK32" s="51"/>
      <c r="AL32" s="51"/>
      <c r="AM32" s="59"/>
      <c r="AN32" s="51"/>
      <c r="AO32" s="70"/>
      <c r="AP32" s="71"/>
      <c r="AQ32" s="67"/>
      <c r="AR32" s="72"/>
      <c r="AS32" s="72"/>
      <c r="AT32" s="72"/>
    </row>
    <row r="33" spans="1:46" s="73" customFormat="1" ht="21">
      <c r="A33" s="121">
        <v>16</v>
      </c>
      <c r="B33" s="60" t="s">
        <v>46</v>
      </c>
      <c r="C33" s="61" t="s">
        <v>63</v>
      </c>
      <c r="D33" s="62" t="s">
        <v>54</v>
      </c>
      <c r="E33" s="63">
        <v>3470300135484</v>
      </c>
      <c r="F33" s="64" t="s">
        <v>172</v>
      </c>
      <c r="G33" s="65" t="s">
        <v>158</v>
      </c>
      <c r="H33" s="66" t="s">
        <v>260</v>
      </c>
      <c r="I33" s="59"/>
      <c r="J33" s="66"/>
      <c r="K33" s="59"/>
      <c r="L33" s="67" t="s">
        <v>36</v>
      </c>
      <c r="M33" s="66" t="s">
        <v>328</v>
      </c>
      <c r="N33" s="66" t="s">
        <v>332</v>
      </c>
      <c r="O33" s="66" t="s">
        <v>218</v>
      </c>
      <c r="P33" s="51">
        <f t="shared" ref="P33:P41" si="3">M33*400+N33*100+O33</f>
        <v>1295</v>
      </c>
      <c r="Q33" s="59">
        <v>100</v>
      </c>
      <c r="R33" s="51">
        <f t="shared" ref="R33:R41" si="4">P33*Q33</f>
        <v>129500</v>
      </c>
      <c r="S33" s="63">
        <f t="shared" si="0"/>
        <v>12.950000000000001</v>
      </c>
      <c r="T33" s="63"/>
      <c r="U33" s="63"/>
      <c r="V33" s="116"/>
      <c r="W33" s="67"/>
      <c r="X33" s="67"/>
      <c r="Y33" s="68"/>
      <c r="Z33" s="69"/>
      <c r="AA33" s="59"/>
      <c r="AB33" s="59"/>
      <c r="AC33" s="59"/>
      <c r="AD33" s="59"/>
      <c r="AE33" s="59"/>
      <c r="AF33" s="51">
        <f t="shared" ref="AF33:AF41" si="5">AE33*7850*0.3%</f>
        <v>0</v>
      </c>
      <c r="AG33" s="51"/>
      <c r="AH33" s="51">
        <f t="shared" ref="AH33:AH41" si="6">AC33*AG33</f>
        <v>0</v>
      </c>
      <c r="AI33" s="59"/>
      <c r="AJ33" s="51"/>
      <c r="AK33" s="51">
        <f t="shared" ref="AK33:AK41" si="7">AH33-AJ33</f>
        <v>0</v>
      </c>
      <c r="AL33" s="51">
        <f t="shared" ref="AL33:AL41" si="8">R33+AK33</f>
        <v>129500</v>
      </c>
      <c r="AM33" s="59"/>
      <c r="AN33" s="51"/>
      <c r="AO33" s="70"/>
      <c r="AP33" s="71">
        <v>1E-4</v>
      </c>
      <c r="AQ33" s="67"/>
      <c r="AR33" s="72"/>
      <c r="AS33" s="72"/>
      <c r="AT33" s="72"/>
    </row>
    <row r="34" spans="1:46" s="55" customFormat="1" ht="21.75">
      <c r="A34" s="66" t="s">
        <v>292</v>
      </c>
      <c r="B34" s="56" t="s">
        <v>46</v>
      </c>
      <c r="C34" s="40" t="s">
        <v>420</v>
      </c>
      <c r="D34" s="41" t="s">
        <v>45</v>
      </c>
      <c r="E34" s="57" t="s">
        <v>419</v>
      </c>
      <c r="F34" s="43" t="s">
        <v>418</v>
      </c>
      <c r="G34" s="44" t="s">
        <v>157</v>
      </c>
      <c r="H34" s="45" t="s">
        <v>417</v>
      </c>
      <c r="I34" s="46"/>
      <c r="J34" s="45" t="s">
        <v>284</v>
      </c>
      <c r="K34" s="58">
        <v>8</v>
      </c>
      <c r="L34" s="47" t="s">
        <v>36</v>
      </c>
      <c r="M34" s="45" t="s">
        <v>328</v>
      </c>
      <c r="N34" s="45" t="s">
        <v>332</v>
      </c>
      <c r="O34" s="45" t="s">
        <v>236</v>
      </c>
      <c r="P34" s="48">
        <f t="shared" si="3"/>
        <v>1211</v>
      </c>
      <c r="Q34" s="46">
        <v>330</v>
      </c>
      <c r="R34" s="48">
        <f t="shared" si="4"/>
        <v>399630</v>
      </c>
      <c r="S34" s="63">
        <f t="shared" si="0"/>
        <v>39.963000000000001</v>
      </c>
      <c r="T34" s="63">
        <v>28</v>
      </c>
      <c r="U34" s="63">
        <f t="shared" si="1"/>
        <v>11.963000000000001</v>
      </c>
      <c r="V34" s="116">
        <f t="shared" si="2"/>
        <v>36.972250000000003</v>
      </c>
      <c r="W34" s="47"/>
      <c r="X34" s="47"/>
      <c r="Y34" s="49"/>
      <c r="Z34" s="50"/>
      <c r="AA34" s="46"/>
      <c r="AB34" s="46"/>
      <c r="AC34" s="46"/>
      <c r="AD34" s="46"/>
      <c r="AE34" s="46"/>
      <c r="AF34" s="51">
        <f t="shared" si="5"/>
        <v>0</v>
      </c>
      <c r="AG34" s="48"/>
      <c r="AH34" s="48">
        <f t="shared" si="6"/>
        <v>0</v>
      </c>
      <c r="AI34" s="46"/>
      <c r="AJ34" s="48"/>
      <c r="AK34" s="48">
        <f t="shared" si="7"/>
        <v>0</v>
      </c>
      <c r="AL34" s="48">
        <f t="shared" si="8"/>
        <v>399630</v>
      </c>
      <c r="AM34" s="46"/>
      <c r="AN34" s="48"/>
      <c r="AO34" s="52"/>
      <c r="AP34" s="53">
        <v>1E-4</v>
      </c>
      <c r="AQ34" s="47"/>
      <c r="AR34" s="54"/>
      <c r="AS34" s="54"/>
      <c r="AT34" s="54"/>
    </row>
    <row r="35" spans="1:46" s="73" customFormat="1" ht="21">
      <c r="A35" s="121">
        <v>18</v>
      </c>
      <c r="B35" s="60" t="s">
        <v>46</v>
      </c>
      <c r="C35" s="61" t="s">
        <v>64</v>
      </c>
      <c r="D35" s="62" t="s">
        <v>65</v>
      </c>
      <c r="E35" s="63">
        <v>1411000043325</v>
      </c>
      <c r="F35" s="64" t="s">
        <v>241</v>
      </c>
      <c r="G35" s="65" t="s">
        <v>158</v>
      </c>
      <c r="H35" s="66" t="s">
        <v>261</v>
      </c>
      <c r="I35" s="59"/>
      <c r="J35" s="66"/>
      <c r="K35" s="59"/>
      <c r="L35" s="67" t="s">
        <v>36</v>
      </c>
      <c r="M35" s="66" t="s">
        <v>284</v>
      </c>
      <c r="N35" s="66" t="s">
        <v>328</v>
      </c>
      <c r="O35" s="66" t="s">
        <v>280</v>
      </c>
      <c r="P35" s="51">
        <f t="shared" si="3"/>
        <v>720</v>
      </c>
      <c r="Q35" s="59">
        <v>380</v>
      </c>
      <c r="R35" s="51">
        <f t="shared" si="4"/>
        <v>273600</v>
      </c>
      <c r="S35" s="63">
        <f t="shared" si="0"/>
        <v>27.360000000000003</v>
      </c>
      <c r="T35" s="63"/>
      <c r="U35" s="63"/>
      <c r="V35" s="116"/>
      <c r="W35" s="67"/>
      <c r="X35" s="67" t="s">
        <v>173</v>
      </c>
      <c r="Y35" s="68"/>
      <c r="Z35" s="69"/>
      <c r="AA35" s="59"/>
      <c r="AB35" s="59"/>
      <c r="AC35" s="59"/>
      <c r="AD35" s="59"/>
      <c r="AE35" s="59"/>
      <c r="AF35" s="51">
        <f t="shared" si="5"/>
        <v>0</v>
      </c>
      <c r="AG35" s="51"/>
      <c r="AH35" s="51">
        <f t="shared" si="6"/>
        <v>0</v>
      </c>
      <c r="AI35" s="59"/>
      <c r="AJ35" s="51"/>
      <c r="AK35" s="51">
        <f t="shared" si="7"/>
        <v>0</v>
      </c>
      <c r="AL35" s="51">
        <f t="shared" si="8"/>
        <v>273600</v>
      </c>
      <c r="AM35" s="59"/>
      <c r="AN35" s="51"/>
      <c r="AO35" s="70"/>
      <c r="AP35" s="71">
        <v>1E-4</v>
      </c>
      <c r="AQ35" s="67"/>
      <c r="AR35" s="72"/>
      <c r="AS35" s="72"/>
      <c r="AT35" s="72"/>
    </row>
    <row r="36" spans="1:46" s="73" customFormat="1" ht="21">
      <c r="A36" s="121">
        <v>19</v>
      </c>
      <c r="B36" s="60" t="s">
        <v>46</v>
      </c>
      <c r="C36" s="61" t="s">
        <v>66</v>
      </c>
      <c r="D36" s="62" t="s">
        <v>45</v>
      </c>
      <c r="E36" s="63"/>
      <c r="F36" s="64" t="s">
        <v>174</v>
      </c>
      <c r="G36" s="65" t="s">
        <v>158</v>
      </c>
      <c r="H36" s="66" t="s">
        <v>236</v>
      </c>
      <c r="I36" s="59"/>
      <c r="J36" s="66"/>
      <c r="K36" s="59"/>
      <c r="L36" s="67" t="s">
        <v>36</v>
      </c>
      <c r="M36" s="66" t="s">
        <v>310</v>
      </c>
      <c r="N36" s="66" t="s">
        <v>258</v>
      </c>
      <c r="O36" s="66" t="s">
        <v>318</v>
      </c>
      <c r="P36" s="51">
        <f t="shared" si="3"/>
        <v>2633</v>
      </c>
      <c r="Q36" s="59">
        <v>100</v>
      </c>
      <c r="R36" s="51">
        <f t="shared" si="4"/>
        <v>263300</v>
      </c>
      <c r="S36" s="63">
        <f t="shared" si="0"/>
        <v>26.330000000000002</v>
      </c>
      <c r="T36" s="63"/>
      <c r="U36" s="63"/>
      <c r="V36" s="116"/>
      <c r="W36" s="67"/>
      <c r="X36" s="67"/>
      <c r="Y36" s="68"/>
      <c r="Z36" s="69"/>
      <c r="AA36" s="59"/>
      <c r="AB36" s="59"/>
      <c r="AC36" s="59"/>
      <c r="AD36" s="59"/>
      <c r="AE36" s="59"/>
      <c r="AF36" s="51">
        <f t="shared" si="5"/>
        <v>0</v>
      </c>
      <c r="AG36" s="51"/>
      <c r="AH36" s="51">
        <f t="shared" si="6"/>
        <v>0</v>
      </c>
      <c r="AI36" s="59"/>
      <c r="AJ36" s="51"/>
      <c r="AK36" s="51">
        <f t="shared" si="7"/>
        <v>0</v>
      </c>
      <c r="AL36" s="51">
        <f t="shared" si="8"/>
        <v>263300</v>
      </c>
      <c r="AM36" s="59"/>
      <c r="AN36" s="51"/>
      <c r="AO36" s="70"/>
      <c r="AP36" s="71">
        <v>1E-4</v>
      </c>
      <c r="AQ36" s="67"/>
      <c r="AR36" s="72"/>
      <c r="AS36" s="72"/>
      <c r="AT36" s="72"/>
    </row>
    <row r="37" spans="1:46" s="73" customFormat="1" ht="21">
      <c r="A37" s="121">
        <v>20</v>
      </c>
      <c r="B37" s="60" t="s">
        <v>46</v>
      </c>
      <c r="C37" s="61" t="s">
        <v>67</v>
      </c>
      <c r="D37" s="62" t="s">
        <v>54</v>
      </c>
      <c r="E37" s="63">
        <v>3470300135557</v>
      </c>
      <c r="F37" s="64" t="s">
        <v>172</v>
      </c>
      <c r="G37" s="65" t="s">
        <v>158</v>
      </c>
      <c r="H37" s="66" t="s">
        <v>262</v>
      </c>
      <c r="I37" s="59"/>
      <c r="J37" s="66"/>
      <c r="K37" s="59"/>
      <c r="L37" s="67" t="s">
        <v>36</v>
      </c>
      <c r="M37" s="66" t="s">
        <v>328</v>
      </c>
      <c r="N37" s="66" t="s">
        <v>258</v>
      </c>
      <c r="O37" s="66" t="s">
        <v>316</v>
      </c>
      <c r="P37" s="51">
        <f t="shared" si="3"/>
        <v>1435</v>
      </c>
      <c r="Q37" s="59">
        <v>100</v>
      </c>
      <c r="R37" s="51">
        <f t="shared" si="4"/>
        <v>143500</v>
      </c>
      <c r="S37" s="63">
        <f t="shared" si="0"/>
        <v>14.350000000000001</v>
      </c>
      <c r="T37" s="63">
        <v>13</v>
      </c>
      <c r="U37" s="63">
        <f t="shared" si="1"/>
        <v>1.3500000000000014</v>
      </c>
      <c r="V37" s="116">
        <f t="shared" si="2"/>
        <v>14.012500000000001</v>
      </c>
      <c r="W37" s="67"/>
      <c r="X37" s="67"/>
      <c r="Y37" s="68"/>
      <c r="Z37" s="69"/>
      <c r="AA37" s="59"/>
      <c r="AB37" s="59"/>
      <c r="AC37" s="59"/>
      <c r="AD37" s="59"/>
      <c r="AE37" s="59"/>
      <c r="AF37" s="51">
        <f t="shared" si="5"/>
        <v>0</v>
      </c>
      <c r="AG37" s="51"/>
      <c r="AH37" s="51">
        <f t="shared" si="6"/>
        <v>0</v>
      </c>
      <c r="AI37" s="59"/>
      <c r="AJ37" s="51"/>
      <c r="AK37" s="51">
        <f t="shared" si="7"/>
        <v>0</v>
      </c>
      <c r="AL37" s="51">
        <f t="shared" si="8"/>
        <v>143500</v>
      </c>
      <c r="AM37" s="59"/>
      <c r="AN37" s="51"/>
      <c r="AO37" s="70"/>
      <c r="AP37" s="71">
        <v>1E-4</v>
      </c>
      <c r="AQ37" s="67"/>
      <c r="AR37" s="72"/>
      <c r="AS37" s="72"/>
      <c r="AT37" s="72"/>
    </row>
    <row r="38" spans="1:46" s="73" customFormat="1" ht="21">
      <c r="A38" s="121">
        <v>21</v>
      </c>
      <c r="B38" s="60" t="s">
        <v>46</v>
      </c>
      <c r="C38" s="61" t="s">
        <v>68</v>
      </c>
      <c r="D38" s="62" t="s">
        <v>69</v>
      </c>
      <c r="E38" s="63">
        <v>3470300131411</v>
      </c>
      <c r="F38" s="64" t="s">
        <v>175</v>
      </c>
      <c r="G38" s="65" t="s">
        <v>158</v>
      </c>
      <c r="H38" s="66" t="s">
        <v>263</v>
      </c>
      <c r="I38" s="59"/>
      <c r="J38" s="66"/>
      <c r="K38" s="59"/>
      <c r="L38" s="67" t="s">
        <v>36</v>
      </c>
      <c r="M38" s="66" t="s">
        <v>328</v>
      </c>
      <c r="N38" s="66" t="s">
        <v>284</v>
      </c>
      <c r="O38" s="66" t="s">
        <v>338</v>
      </c>
      <c r="P38" s="51">
        <f t="shared" si="3"/>
        <v>1367</v>
      </c>
      <c r="Q38" s="59">
        <v>220</v>
      </c>
      <c r="R38" s="51">
        <f t="shared" si="4"/>
        <v>300740</v>
      </c>
      <c r="S38" s="63">
        <f t="shared" si="0"/>
        <v>30.074000000000002</v>
      </c>
      <c r="T38" s="63"/>
      <c r="U38" s="63"/>
      <c r="V38" s="116"/>
      <c r="W38" s="67"/>
      <c r="X38" s="67"/>
      <c r="Y38" s="68"/>
      <c r="Z38" s="69"/>
      <c r="AA38" s="59"/>
      <c r="AB38" s="59"/>
      <c r="AC38" s="59"/>
      <c r="AD38" s="59"/>
      <c r="AE38" s="59"/>
      <c r="AF38" s="51">
        <f t="shared" si="5"/>
        <v>0</v>
      </c>
      <c r="AG38" s="51"/>
      <c r="AH38" s="51">
        <f t="shared" si="6"/>
        <v>0</v>
      </c>
      <c r="AI38" s="59"/>
      <c r="AJ38" s="51"/>
      <c r="AK38" s="51">
        <f t="shared" si="7"/>
        <v>0</v>
      </c>
      <c r="AL38" s="51">
        <f t="shared" si="8"/>
        <v>300740</v>
      </c>
      <c r="AM38" s="59"/>
      <c r="AN38" s="51"/>
      <c r="AO38" s="70"/>
      <c r="AP38" s="71">
        <v>1E-4</v>
      </c>
      <c r="AQ38" s="67"/>
      <c r="AR38" s="72"/>
      <c r="AS38" s="72"/>
      <c r="AT38" s="72"/>
    </row>
    <row r="39" spans="1:46" s="73" customFormat="1" ht="21">
      <c r="A39" s="121">
        <v>22</v>
      </c>
      <c r="B39" s="60" t="s">
        <v>46</v>
      </c>
      <c r="C39" s="61" t="s">
        <v>70</v>
      </c>
      <c r="D39" s="62" t="s">
        <v>71</v>
      </c>
      <c r="E39" s="77" t="s">
        <v>362</v>
      </c>
      <c r="F39" s="64" t="s">
        <v>176</v>
      </c>
      <c r="G39" s="65" t="s">
        <v>158</v>
      </c>
      <c r="H39" s="66" t="s">
        <v>207</v>
      </c>
      <c r="I39" s="59"/>
      <c r="J39" s="66"/>
      <c r="K39" s="59"/>
      <c r="L39" s="67" t="s">
        <v>36</v>
      </c>
      <c r="M39" s="66" t="s">
        <v>278</v>
      </c>
      <c r="N39" s="66" t="s">
        <v>332</v>
      </c>
      <c r="O39" s="66" t="s">
        <v>320</v>
      </c>
      <c r="P39" s="51">
        <f t="shared" si="3"/>
        <v>1643</v>
      </c>
      <c r="Q39" s="59">
        <v>250</v>
      </c>
      <c r="R39" s="51">
        <f t="shared" si="4"/>
        <v>410750</v>
      </c>
      <c r="S39" s="63">
        <f t="shared" si="0"/>
        <v>41.075000000000003</v>
      </c>
      <c r="T39" s="63"/>
      <c r="U39" s="63"/>
      <c r="V39" s="116"/>
      <c r="W39" s="67"/>
      <c r="X39" s="67"/>
      <c r="Y39" s="68"/>
      <c r="Z39" s="69"/>
      <c r="AA39" s="59"/>
      <c r="AB39" s="59"/>
      <c r="AC39" s="59"/>
      <c r="AD39" s="59"/>
      <c r="AE39" s="59"/>
      <c r="AF39" s="51">
        <f t="shared" si="5"/>
        <v>0</v>
      </c>
      <c r="AG39" s="51"/>
      <c r="AH39" s="51">
        <f t="shared" si="6"/>
        <v>0</v>
      </c>
      <c r="AI39" s="59"/>
      <c r="AJ39" s="51"/>
      <c r="AK39" s="51">
        <f t="shared" si="7"/>
        <v>0</v>
      </c>
      <c r="AL39" s="51">
        <f t="shared" si="8"/>
        <v>410750</v>
      </c>
      <c r="AM39" s="59"/>
      <c r="AN39" s="51"/>
      <c r="AO39" s="70"/>
      <c r="AP39" s="71">
        <v>1E-4</v>
      </c>
      <c r="AQ39" s="67"/>
      <c r="AR39" s="72"/>
      <c r="AS39" s="72"/>
      <c r="AT39" s="72"/>
    </row>
    <row r="40" spans="1:46" s="73" customFormat="1" ht="21">
      <c r="A40" s="121">
        <v>23</v>
      </c>
      <c r="B40" s="60" t="s">
        <v>46</v>
      </c>
      <c r="C40" s="61" t="s">
        <v>70</v>
      </c>
      <c r="D40" s="62" t="s">
        <v>105</v>
      </c>
      <c r="E40" s="86"/>
      <c r="F40" s="64" t="s">
        <v>424</v>
      </c>
      <c r="G40" s="194" t="s">
        <v>425</v>
      </c>
      <c r="H40" s="195"/>
      <c r="I40" s="195"/>
      <c r="J40" s="195"/>
      <c r="K40" s="196"/>
      <c r="L40" s="67" t="s">
        <v>36</v>
      </c>
      <c r="M40" s="66"/>
      <c r="N40" s="66"/>
      <c r="O40" s="66"/>
      <c r="P40" s="51">
        <f>M40*400+N40*100+O40</f>
        <v>0</v>
      </c>
      <c r="Q40" s="59"/>
      <c r="R40" s="51">
        <f>P40*Q40</f>
        <v>0</v>
      </c>
      <c r="S40" s="63">
        <v>144</v>
      </c>
      <c r="T40" s="63">
        <v>53</v>
      </c>
      <c r="U40" s="63">
        <f>S40-T40</f>
        <v>91</v>
      </c>
      <c r="V40" s="116">
        <f>U40*75%+T40</f>
        <v>121.25</v>
      </c>
      <c r="W40" s="67"/>
      <c r="X40" s="67"/>
      <c r="Y40" s="68"/>
      <c r="Z40" s="69"/>
      <c r="AA40" s="59"/>
      <c r="AB40" s="59"/>
      <c r="AC40" s="59"/>
      <c r="AD40" s="59"/>
      <c r="AE40" s="59"/>
      <c r="AF40" s="51">
        <f>AE40*7850*0.3%</f>
        <v>0</v>
      </c>
      <c r="AG40" s="51"/>
      <c r="AH40" s="51">
        <f>AC40*AG40</f>
        <v>0</v>
      </c>
      <c r="AI40" s="59"/>
      <c r="AJ40" s="51"/>
      <c r="AK40" s="51">
        <f>AH40-AJ40</f>
        <v>0</v>
      </c>
      <c r="AL40" s="51">
        <f t="shared" si="8"/>
        <v>0</v>
      </c>
      <c r="AM40" s="59"/>
      <c r="AN40" s="51"/>
      <c r="AO40" s="70"/>
      <c r="AP40" s="71">
        <v>1E-4</v>
      </c>
      <c r="AQ40" s="67"/>
      <c r="AR40" s="72"/>
      <c r="AS40" s="72"/>
      <c r="AT40" s="72"/>
    </row>
    <row r="41" spans="1:46" s="73" customFormat="1" ht="21">
      <c r="A41" s="139">
        <v>24</v>
      </c>
      <c r="B41" s="60" t="s">
        <v>46</v>
      </c>
      <c r="C41" s="61" t="s">
        <v>72</v>
      </c>
      <c r="D41" s="62" t="s">
        <v>73</v>
      </c>
      <c r="E41" s="63">
        <v>3470300132710</v>
      </c>
      <c r="F41" s="64" t="s">
        <v>177</v>
      </c>
      <c r="G41" s="65" t="s">
        <v>158</v>
      </c>
      <c r="H41" s="66" t="s">
        <v>264</v>
      </c>
      <c r="I41" s="59"/>
      <c r="J41" s="66"/>
      <c r="K41" s="59"/>
      <c r="L41" s="67" t="s">
        <v>36</v>
      </c>
      <c r="M41" s="66" t="s">
        <v>258</v>
      </c>
      <c r="N41" s="66" t="s">
        <v>332</v>
      </c>
      <c r="O41" s="66" t="s">
        <v>270</v>
      </c>
      <c r="P41" s="51">
        <f t="shared" si="3"/>
        <v>807</v>
      </c>
      <c r="Q41" s="59">
        <v>100</v>
      </c>
      <c r="R41" s="51">
        <f t="shared" si="4"/>
        <v>80700</v>
      </c>
      <c r="S41" s="63">
        <f t="shared" si="0"/>
        <v>8.07</v>
      </c>
      <c r="T41" s="63"/>
      <c r="U41" s="63"/>
      <c r="V41" s="116"/>
      <c r="W41" s="67"/>
      <c r="X41" s="67"/>
      <c r="Y41" s="68"/>
      <c r="Z41" s="69"/>
      <c r="AA41" s="59"/>
      <c r="AB41" s="59"/>
      <c r="AC41" s="59"/>
      <c r="AD41" s="59"/>
      <c r="AE41" s="59"/>
      <c r="AF41" s="51">
        <f t="shared" si="5"/>
        <v>0</v>
      </c>
      <c r="AG41" s="51"/>
      <c r="AH41" s="51">
        <f t="shared" si="6"/>
        <v>0</v>
      </c>
      <c r="AI41" s="59"/>
      <c r="AJ41" s="51"/>
      <c r="AK41" s="51">
        <f t="shared" si="7"/>
        <v>0</v>
      </c>
      <c r="AL41" s="51">
        <f t="shared" si="8"/>
        <v>80700</v>
      </c>
      <c r="AM41" s="59"/>
      <c r="AN41" s="51"/>
      <c r="AO41" s="70"/>
      <c r="AP41" s="71">
        <v>1E-4</v>
      </c>
      <c r="AQ41" s="67"/>
      <c r="AR41" s="72"/>
      <c r="AS41" s="72"/>
      <c r="AT41" s="72"/>
    </row>
    <row r="42" spans="1:46" s="73" customFormat="1" ht="21">
      <c r="A42" s="141"/>
      <c r="B42" s="168" t="s">
        <v>409</v>
      </c>
      <c r="C42" s="169"/>
      <c r="D42" s="170"/>
      <c r="E42" s="63"/>
      <c r="F42" s="64"/>
      <c r="G42" s="65"/>
      <c r="H42" s="66"/>
      <c r="I42" s="59"/>
      <c r="J42" s="66"/>
      <c r="K42" s="59"/>
      <c r="L42" s="67"/>
      <c r="M42" s="66"/>
      <c r="N42" s="66"/>
      <c r="O42" s="66"/>
      <c r="P42" s="51"/>
      <c r="Q42" s="59"/>
      <c r="R42" s="51"/>
      <c r="S42" s="63"/>
      <c r="T42" s="63"/>
      <c r="U42" s="63"/>
      <c r="V42" s="116"/>
      <c r="W42" s="67"/>
      <c r="X42" s="67"/>
      <c r="Y42" s="68"/>
      <c r="Z42" s="69"/>
      <c r="AA42" s="59"/>
      <c r="AB42" s="59"/>
      <c r="AC42" s="59"/>
      <c r="AD42" s="59"/>
      <c r="AE42" s="59"/>
      <c r="AF42" s="51"/>
      <c r="AG42" s="51"/>
      <c r="AH42" s="51"/>
      <c r="AI42" s="59"/>
      <c r="AJ42" s="51"/>
      <c r="AK42" s="51"/>
      <c r="AL42" s="51"/>
      <c r="AM42" s="59"/>
      <c r="AN42" s="51"/>
      <c r="AO42" s="70"/>
      <c r="AP42" s="71"/>
      <c r="AQ42" s="67"/>
      <c r="AR42" s="72"/>
      <c r="AS42" s="72"/>
      <c r="AT42" s="72"/>
    </row>
    <row r="43" spans="1:46" s="73" customFormat="1" ht="21.75">
      <c r="A43" s="121">
        <v>25</v>
      </c>
      <c r="B43" s="60" t="s">
        <v>43</v>
      </c>
      <c r="C43" s="61" t="s">
        <v>74</v>
      </c>
      <c r="D43" s="62" t="s">
        <v>54</v>
      </c>
      <c r="E43" s="75" t="s">
        <v>363</v>
      </c>
      <c r="F43" s="64" t="s">
        <v>178</v>
      </c>
      <c r="G43" s="65" t="s">
        <v>157</v>
      </c>
      <c r="H43" s="66" t="s">
        <v>265</v>
      </c>
      <c r="I43" s="59"/>
      <c r="J43" s="66" t="s">
        <v>274</v>
      </c>
      <c r="K43" s="59"/>
      <c r="L43" s="67" t="s">
        <v>36</v>
      </c>
      <c r="M43" s="66" t="s">
        <v>258</v>
      </c>
      <c r="N43" s="66" t="s">
        <v>328</v>
      </c>
      <c r="O43" s="66" t="s">
        <v>275</v>
      </c>
      <c r="P43" s="51">
        <f t="shared" ref="P43:P53" si="9">M43*400+N43*100+O43</f>
        <v>1132</v>
      </c>
      <c r="Q43" s="59">
        <v>330</v>
      </c>
      <c r="R43" s="51">
        <f t="shared" ref="R43:R53" si="10">P43*Q43</f>
        <v>373560</v>
      </c>
      <c r="S43" s="63">
        <f t="shared" ref="S43:S74" si="11">R43*0.01%</f>
        <v>37.356000000000002</v>
      </c>
      <c r="T43" s="63">
        <v>9</v>
      </c>
      <c r="U43" s="63">
        <f t="shared" si="1"/>
        <v>28.356000000000002</v>
      </c>
      <c r="V43" s="116">
        <f t="shared" si="2"/>
        <v>30.267000000000003</v>
      </c>
      <c r="W43" s="67"/>
      <c r="X43" s="67"/>
      <c r="Y43" s="68"/>
      <c r="Z43" s="69"/>
      <c r="AA43" s="59"/>
      <c r="AB43" s="59"/>
      <c r="AC43" s="59"/>
      <c r="AD43" s="59"/>
      <c r="AE43" s="59"/>
      <c r="AF43" s="51">
        <f t="shared" ref="AF43:AF53" si="12">AE43*7850*0.3%</f>
        <v>0</v>
      </c>
      <c r="AG43" s="51"/>
      <c r="AH43" s="51">
        <f t="shared" ref="AH43:AH53" si="13">AC43*AG43</f>
        <v>0</v>
      </c>
      <c r="AI43" s="59"/>
      <c r="AJ43" s="51"/>
      <c r="AK43" s="51">
        <f t="shared" ref="AK43:AK53" si="14">AH43-AJ43</f>
        <v>0</v>
      </c>
      <c r="AL43" s="51">
        <f t="shared" ref="AL43:AL53" si="15">R43+AK43</f>
        <v>373560</v>
      </c>
      <c r="AM43" s="59"/>
      <c r="AN43" s="51"/>
      <c r="AO43" s="70"/>
      <c r="AP43" s="71">
        <v>1E-4</v>
      </c>
      <c r="AQ43" s="67"/>
      <c r="AR43" s="72"/>
      <c r="AS43" s="72"/>
      <c r="AT43" s="72"/>
    </row>
    <row r="44" spans="1:46" s="73" customFormat="1" ht="21">
      <c r="A44" s="121">
        <v>26</v>
      </c>
      <c r="B44" s="60" t="s">
        <v>43</v>
      </c>
      <c r="C44" s="61" t="s">
        <v>75</v>
      </c>
      <c r="D44" s="62" t="s">
        <v>56</v>
      </c>
      <c r="E44" s="63">
        <v>3470300130067</v>
      </c>
      <c r="F44" s="64" t="s">
        <v>179</v>
      </c>
      <c r="G44" s="65" t="s">
        <v>158</v>
      </c>
      <c r="H44" s="66" t="s">
        <v>266</v>
      </c>
      <c r="I44" s="59"/>
      <c r="J44" s="66"/>
      <c r="K44" s="59"/>
      <c r="L44" s="67" t="s">
        <v>36</v>
      </c>
      <c r="M44" s="66" t="s">
        <v>270</v>
      </c>
      <c r="N44" s="66" t="s">
        <v>258</v>
      </c>
      <c r="O44" s="66" t="s">
        <v>336</v>
      </c>
      <c r="P44" s="51">
        <f t="shared" si="9"/>
        <v>3057</v>
      </c>
      <c r="Q44" s="59">
        <v>100</v>
      </c>
      <c r="R44" s="51">
        <f t="shared" si="10"/>
        <v>305700</v>
      </c>
      <c r="S44" s="63">
        <f t="shared" si="11"/>
        <v>30.57</v>
      </c>
      <c r="T44" s="63"/>
      <c r="U44" s="63"/>
      <c r="V44" s="116"/>
      <c r="W44" s="67"/>
      <c r="X44" s="67"/>
      <c r="Y44" s="68"/>
      <c r="Z44" s="69"/>
      <c r="AA44" s="59"/>
      <c r="AB44" s="59"/>
      <c r="AC44" s="59"/>
      <c r="AD44" s="59"/>
      <c r="AE44" s="59"/>
      <c r="AF44" s="51">
        <f t="shared" si="12"/>
        <v>0</v>
      </c>
      <c r="AG44" s="51"/>
      <c r="AH44" s="51">
        <f t="shared" si="13"/>
        <v>0</v>
      </c>
      <c r="AI44" s="59"/>
      <c r="AJ44" s="51"/>
      <c r="AK44" s="51">
        <f t="shared" si="14"/>
        <v>0</v>
      </c>
      <c r="AL44" s="51">
        <f t="shared" si="15"/>
        <v>305700</v>
      </c>
      <c r="AM44" s="59"/>
      <c r="AN44" s="51"/>
      <c r="AO44" s="70"/>
      <c r="AP44" s="71">
        <v>1E-4</v>
      </c>
      <c r="AQ44" s="67"/>
      <c r="AR44" s="72"/>
      <c r="AS44" s="72"/>
      <c r="AT44" s="72"/>
    </row>
    <row r="45" spans="1:46" s="73" customFormat="1" ht="21.75">
      <c r="A45" s="121">
        <v>27</v>
      </c>
      <c r="B45" s="60" t="s">
        <v>43</v>
      </c>
      <c r="C45" s="61" t="s">
        <v>76</v>
      </c>
      <c r="D45" s="62" t="s">
        <v>77</v>
      </c>
      <c r="E45" s="75" t="s">
        <v>364</v>
      </c>
      <c r="F45" s="64" t="s">
        <v>180</v>
      </c>
      <c r="G45" s="65" t="s">
        <v>157</v>
      </c>
      <c r="H45" s="66" t="s">
        <v>267</v>
      </c>
      <c r="I45" s="59"/>
      <c r="J45" s="66" t="s">
        <v>255</v>
      </c>
      <c r="K45" s="59"/>
      <c r="L45" s="67" t="s">
        <v>36</v>
      </c>
      <c r="M45" s="66" t="s">
        <v>284</v>
      </c>
      <c r="N45" s="66" t="s">
        <v>328</v>
      </c>
      <c r="O45" s="66" t="s">
        <v>188</v>
      </c>
      <c r="P45" s="51">
        <f t="shared" si="9"/>
        <v>754</v>
      </c>
      <c r="Q45" s="59">
        <v>330</v>
      </c>
      <c r="R45" s="51">
        <f t="shared" si="10"/>
        <v>248820</v>
      </c>
      <c r="S45" s="63">
        <f t="shared" si="11"/>
        <v>24.882000000000001</v>
      </c>
      <c r="T45" s="63"/>
      <c r="U45" s="63"/>
      <c r="V45" s="116"/>
      <c r="W45" s="67"/>
      <c r="X45" s="67"/>
      <c r="Y45" s="68"/>
      <c r="Z45" s="69"/>
      <c r="AA45" s="59"/>
      <c r="AB45" s="59"/>
      <c r="AC45" s="59"/>
      <c r="AD45" s="59"/>
      <c r="AE45" s="59"/>
      <c r="AF45" s="51">
        <f t="shared" si="12"/>
        <v>0</v>
      </c>
      <c r="AG45" s="51"/>
      <c r="AH45" s="51">
        <f t="shared" si="13"/>
        <v>0</v>
      </c>
      <c r="AI45" s="59"/>
      <c r="AJ45" s="51"/>
      <c r="AK45" s="51">
        <f t="shared" si="14"/>
        <v>0</v>
      </c>
      <c r="AL45" s="51">
        <f t="shared" si="15"/>
        <v>248820</v>
      </c>
      <c r="AM45" s="59"/>
      <c r="AN45" s="51"/>
      <c r="AO45" s="70"/>
      <c r="AP45" s="71">
        <v>1E-4</v>
      </c>
      <c r="AQ45" s="67"/>
      <c r="AR45" s="72"/>
      <c r="AS45" s="72"/>
      <c r="AT45" s="72"/>
    </row>
    <row r="46" spans="1:46" s="73" customFormat="1" ht="21">
      <c r="A46" s="121">
        <v>28</v>
      </c>
      <c r="B46" s="60" t="s">
        <v>46</v>
      </c>
      <c r="C46" s="61" t="s">
        <v>78</v>
      </c>
      <c r="D46" s="62" t="s">
        <v>45</v>
      </c>
      <c r="E46" s="63"/>
      <c r="F46" s="64" t="s">
        <v>181</v>
      </c>
      <c r="G46" s="65" t="s">
        <v>158</v>
      </c>
      <c r="H46" s="66" t="s">
        <v>268</v>
      </c>
      <c r="I46" s="59"/>
      <c r="J46" s="66"/>
      <c r="K46" s="59"/>
      <c r="L46" s="67" t="s">
        <v>36</v>
      </c>
      <c r="M46" s="66" t="s">
        <v>310</v>
      </c>
      <c r="N46" s="66" t="s">
        <v>328</v>
      </c>
      <c r="O46" s="66" t="s">
        <v>328</v>
      </c>
      <c r="P46" s="51">
        <f t="shared" si="9"/>
        <v>2703</v>
      </c>
      <c r="Q46" s="59">
        <v>100</v>
      </c>
      <c r="R46" s="51">
        <f t="shared" si="10"/>
        <v>270300</v>
      </c>
      <c r="S46" s="63">
        <f t="shared" si="11"/>
        <v>27.03</v>
      </c>
      <c r="T46" s="63"/>
      <c r="U46" s="63"/>
      <c r="V46" s="116"/>
      <c r="W46" s="67"/>
      <c r="X46" s="67"/>
      <c r="Y46" s="68"/>
      <c r="Z46" s="69"/>
      <c r="AA46" s="59"/>
      <c r="AB46" s="59"/>
      <c r="AC46" s="59"/>
      <c r="AD46" s="59"/>
      <c r="AE46" s="59"/>
      <c r="AF46" s="51">
        <f t="shared" si="12"/>
        <v>0</v>
      </c>
      <c r="AG46" s="51"/>
      <c r="AH46" s="51">
        <f t="shared" si="13"/>
        <v>0</v>
      </c>
      <c r="AI46" s="59"/>
      <c r="AJ46" s="51"/>
      <c r="AK46" s="51">
        <f t="shared" si="14"/>
        <v>0</v>
      </c>
      <c r="AL46" s="51">
        <f t="shared" si="15"/>
        <v>270300</v>
      </c>
      <c r="AM46" s="59"/>
      <c r="AN46" s="51"/>
      <c r="AO46" s="70"/>
      <c r="AP46" s="71">
        <v>1E-4</v>
      </c>
      <c r="AQ46" s="67"/>
      <c r="AR46" s="72"/>
      <c r="AS46" s="72"/>
      <c r="AT46" s="72"/>
    </row>
    <row r="47" spans="1:46" s="73" customFormat="1" ht="21">
      <c r="A47" s="121">
        <v>29</v>
      </c>
      <c r="B47" s="60" t="s">
        <v>46</v>
      </c>
      <c r="C47" s="61" t="s">
        <v>81</v>
      </c>
      <c r="D47" s="62" t="s">
        <v>54</v>
      </c>
      <c r="E47" s="63">
        <v>3470300140402</v>
      </c>
      <c r="F47" s="64" t="s">
        <v>402</v>
      </c>
      <c r="G47" s="65" t="s">
        <v>158</v>
      </c>
      <c r="H47" s="66" t="s">
        <v>271</v>
      </c>
      <c r="I47" s="59"/>
      <c r="J47" s="66"/>
      <c r="K47" s="59"/>
      <c r="L47" s="67" t="s">
        <v>36</v>
      </c>
      <c r="M47" s="66" t="s">
        <v>292</v>
      </c>
      <c r="N47" s="66" t="s">
        <v>284</v>
      </c>
      <c r="O47" s="66" t="s">
        <v>311</v>
      </c>
      <c r="P47" s="51">
        <f t="shared" si="9"/>
        <v>6973</v>
      </c>
      <c r="Q47" s="59">
        <v>100</v>
      </c>
      <c r="R47" s="51">
        <f t="shared" si="10"/>
        <v>697300</v>
      </c>
      <c r="S47" s="63">
        <f t="shared" si="11"/>
        <v>69.73</v>
      </c>
      <c r="T47" s="63"/>
      <c r="U47" s="63"/>
      <c r="V47" s="116"/>
      <c r="W47" s="67"/>
      <c r="X47" s="67"/>
      <c r="Y47" s="68"/>
      <c r="Z47" s="69"/>
      <c r="AA47" s="59"/>
      <c r="AB47" s="59"/>
      <c r="AC47" s="59"/>
      <c r="AD47" s="59"/>
      <c r="AE47" s="59"/>
      <c r="AF47" s="51">
        <f t="shared" si="12"/>
        <v>0</v>
      </c>
      <c r="AG47" s="51"/>
      <c r="AH47" s="51">
        <f t="shared" si="13"/>
        <v>0</v>
      </c>
      <c r="AI47" s="59"/>
      <c r="AJ47" s="51"/>
      <c r="AK47" s="51">
        <f t="shared" si="14"/>
        <v>0</v>
      </c>
      <c r="AL47" s="51">
        <f t="shared" si="15"/>
        <v>697300</v>
      </c>
      <c r="AM47" s="59"/>
      <c r="AN47" s="51"/>
      <c r="AO47" s="70"/>
      <c r="AP47" s="71">
        <v>1E-4</v>
      </c>
      <c r="AQ47" s="67"/>
      <c r="AR47" s="72"/>
      <c r="AS47" s="72"/>
      <c r="AT47" s="72"/>
    </row>
    <row r="48" spans="1:46" s="73" customFormat="1" ht="21.75">
      <c r="A48" s="121">
        <v>30</v>
      </c>
      <c r="B48" s="60" t="s">
        <v>43</v>
      </c>
      <c r="C48" s="61" t="s">
        <v>78</v>
      </c>
      <c r="D48" s="62" t="s">
        <v>79</v>
      </c>
      <c r="E48" s="75" t="s">
        <v>365</v>
      </c>
      <c r="F48" s="64" t="s">
        <v>182</v>
      </c>
      <c r="G48" s="65" t="s">
        <v>157</v>
      </c>
      <c r="H48" s="66" t="s">
        <v>269</v>
      </c>
      <c r="I48" s="59"/>
      <c r="J48" s="66" t="s">
        <v>328</v>
      </c>
      <c r="K48" s="59"/>
      <c r="L48" s="67" t="s">
        <v>36</v>
      </c>
      <c r="M48" s="66" t="s">
        <v>274</v>
      </c>
      <c r="N48" s="66" t="s">
        <v>328</v>
      </c>
      <c r="O48" s="66" t="s">
        <v>328</v>
      </c>
      <c r="P48" s="51">
        <f t="shared" si="9"/>
        <v>3503</v>
      </c>
      <c r="Q48" s="59">
        <v>330</v>
      </c>
      <c r="R48" s="51">
        <f t="shared" si="10"/>
        <v>1155990</v>
      </c>
      <c r="S48" s="63">
        <f t="shared" si="11"/>
        <v>115.599</v>
      </c>
      <c r="T48" s="63"/>
      <c r="U48" s="63"/>
      <c r="V48" s="116"/>
      <c r="W48" s="67"/>
      <c r="X48" s="67"/>
      <c r="Y48" s="68"/>
      <c r="Z48" s="69"/>
      <c r="AA48" s="59"/>
      <c r="AB48" s="59"/>
      <c r="AC48" s="59"/>
      <c r="AD48" s="59"/>
      <c r="AE48" s="59"/>
      <c r="AF48" s="51">
        <f t="shared" si="12"/>
        <v>0</v>
      </c>
      <c r="AG48" s="51"/>
      <c r="AH48" s="51">
        <f t="shared" si="13"/>
        <v>0</v>
      </c>
      <c r="AI48" s="59"/>
      <c r="AJ48" s="51"/>
      <c r="AK48" s="51">
        <f t="shared" si="14"/>
        <v>0</v>
      </c>
      <c r="AL48" s="51">
        <f t="shared" si="15"/>
        <v>1155990</v>
      </c>
      <c r="AM48" s="59"/>
      <c r="AN48" s="51"/>
      <c r="AO48" s="70"/>
      <c r="AP48" s="71">
        <v>1E-4</v>
      </c>
      <c r="AQ48" s="67"/>
      <c r="AR48" s="72"/>
      <c r="AS48" s="72"/>
      <c r="AT48" s="72"/>
    </row>
    <row r="49" spans="1:46" s="73" customFormat="1" ht="21">
      <c r="A49" s="121">
        <v>31</v>
      </c>
      <c r="B49" s="60"/>
      <c r="C49" s="61"/>
      <c r="D49" s="62"/>
      <c r="E49" s="63"/>
      <c r="F49" s="64" t="s">
        <v>183</v>
      </c>
      <c r="G49" s="65"/>
      <c r="H49" s="66"/>
      <c r="I49" s="59"/>
      <c r="J49" s="66"/>
      <c r="K49" s="59"/>
      <c r="L49" s="67" t="s">
        <v>36</v>
      </c>
      <c r="M49" s="66"/>
      <c r="N49" s="66"/>
      <c r="O49" s="66"/>
      <c r="P49" s="51">
        <f t="shared" si="9"/>
        <v>0</v>
      </c>
      <c r="Q49" s="59"/>
      <c r="R49" s="51">
        <f t="shared" si="10"/>
        <v>0</v>
      </c>
      <c r="S49" s="63">
        <f t="shared" si="11"/>
        <v>0</v>
      </c>
      <c r="T49" s="63"/>
      <c r="U49" s="63"/>
      <c r="V49" s="116"/>
      <c r="W49" s="67"/>
      <c r="X49" s="67"/>
      <c r="Y49" s="68"/>
      <c r="Z49" s="69"/>
      <c r="AA49" s="59"/>
      <c r="AB49" s="59"/>
      <c r="AC49" s="59"/>
      <c r="AD49" s="59"/>
      <c r="AE49" s="59"/>
      <c r="AF49" s="51">
        <f t="shared" si="12"/>
        <v>0</v>
      </c>
      <c r="AG49" s="51"/>
      <c r="AH49" s="51">
        <f t="shared" si="13"/>
        <v>0</v>
      </c>
      <c r="AI49" s="59"/>
      <c r="AJ49" s="51"/>
      <c r="AK49" s="51">
        <f t="shared" si="14"/>
        <v>0</v>
      </c>
      <c r="AL49" s="51">
        <f t="shared" si="15"/>
        <v>0</v>
      </c>
      <c r="AM49" s="59"/>
      <c r="AN49" s="51"/>
      <c r="AO49" s="70"/>
      <c r="AP49" s="71">
        <v>1E-4</v>
      </c>
      <c r="AQ49" s="67"/>
      <c r="AR49" s="72"/>
      <c r="AS49" s="72"/>
      <c r="AT49" s="72"/>
    </row>
    <row r="50" spans="1:46" s="73" customFormat="1" ht="21">
      <c r="A50" s="121">
        <v>32</v>
      </c>
      <c r="B50" s="60" t="s">
        <v>43</v>
      </c>
      <c r="C50" s="61" t="s">
        <v>80</v>
      </c>
      <c r="D50" s="62" t="s">
        <v>45</v>
      </c>
      <c r="E50" s="63">
        <v>3470300140712</v>
      </c>
      <c r="F50" s="64" t="s">
        <v>184</v>
      </c>
      <c r="G50" s="65" t="s">
        <v>158</v>
      </c>
      <c r="H50" s="66" t="s">
        <v>270</v>
      </c>
      <c r="I50" s="59"/>
      <c r="J50" s="66"/>
      <c r="K50" s="59"/>
      <c r="L50" s="67" t="s">
        <v>36</v>
      </c>
      <c r="M50" s="66" t="s">
        <v>278</v>
      </c>
      <c r="N50" s="66" t="s">
        <v>284</v>
      </c>
      <c r="O50" s="66" t="s">
        <v>270</v>
      </c>
      <c r="P50" s="51">
        <f t="shared" si="9"/>
        <v>1707</v>
      </c>
      <c r="Q50" s="59">
        <v>100</v>
      </c>
      <c r="R50" s="51">
        <f t="shared" si="10"/>
        <v>170700</v>
      </c>
      <c r="S50" s="63">
        <f t="shared" si="11"/>
        <v>17.07</v>
      </c>
      <c r="T50" s="63"/>
      <c r="U50" s="63"/>
      <c r="V50" s="116"/>
      <c r="W50" s="67"/>
      <c r="X50" s="67"/>
      <c r="Y50" s="68"/>
      <c r="Z50" s="69"/>
      <c r="AA50" s="59"/>
      <c r="AB50" s="59"/>
      <c r="AC50" s="59"/>
      <c r="AD50" s="59"/>
      <c r="AE50" s="59"/>
      <c r="AF50" s="51">
        <f t="shared" si="12"/>
        <v>0</v>
      </c>
      <c r="AG50" s="51"/>
      <c r="AH50" s="51">
        <f t="shared" si="13"/>
        <v>0</v>
      </c>
      <c r="AI50" s="59"/>
      <c r="AJ50" s="51"/>
      <c r="AK50" s="51">
        <f t="shared" si="14"/>
        <v>0</v>
      </c>
      <c r="AL50" s="51">
        <f t="shared" si="15"/>
        <v>170700</v>
      </c>
      <c r="AM50" s="59"/>
      <c r="AN50" s="51"/>
      <c r="AO50" s="70"/>
      <c r="AP50" s="71">
        <v>1E-4</v>
      </c>
      <c r="AQ50" s="67"/>
      <c r="AR50" s="72"/>
      <c r="AS50" s="72"/>
      <c r="AT50" s="72"/>
    </row>
    <row r="51" spans="1:46" s="73" customFormat="1" ht="21">
      <c r="A51" s="121">
        <v>33</v>
      </c>
      <c r="B51" s="60" t="s">
        <v>46</v>
      </c>
      <c r="C51" s="61" t="s">
        <v>81</v>
      </c>
      <c r="D51" s="62" t="s">
        <v>54</v>
      </c>
      <c r="E51" s="63">
        <v>3470300140623</v>
      </c>
      <c r="F51" s="64"/>
      <c r="G51" s="65" t="s">
        <v>158</v>
      </c>
      <c r="H51" s="66" t="s">
        <v>271</v>
      </c>
      <c r="I51" s="59"/>
      <c r="J51" s="66"/>
      <c r="K51" s="59"/>
      <c r="L51" s="67" t="s">
        <v>36</v>
      </c>
      <c r="M51" s="66" t="s">
        <v>292</v>
      </c>
      <c r="N51" s="66" t="s">
        <v>328</v>
      </c>
      <c r="O51" s="66" t="s">
        <v>166</v>
      </c>
      <c r="P51" s="51">
        <f t="shared" si="9"/>
        <v>7183</v>
      </c>
      <c r="Q51" s="59">
        <v>100</v>
      </c>
      <c r="R51" s="51">
        <f t="shared" si="10"/>
        <v>718300</v>
      </c>
      <c r="S51" s="63">
        <f t="shared" si="11"/>
        <v>71.83</v>
      </c>
      <c r="T51" s="63"/>
      <c r="U51" s="63"/>
      <c r="V51" s="116"/>
      <c r="W51" s="67"/>
      <c r="X51" s="67"/>
      <c r="Y51" s="68"/>
      <c r="Z51" s="69"/>
      <c r="AA51" s="59"/>
      <c r="AB51" s="59"/>
      <c r="AC51" s="59"/>
      <c r="AD51" s="59"/>
      <c r="AE51" s="59"/>
      <c r="AF51" s="51">
        <f t="shared" si="12"/>
        <v>0</v>
      </c>
      <c r="AG51" s="51"/>
      <c r="AH51" s="51">
        <f t="shared" si="13"/>
        <v>0</v>
      </c>
      <c r="AI51" s="59"/>
      <c r="AJ51" s="51"/>
      <c r="AK51" s="51">
        <f t="shared" si="14"/>
        <v>0</v>
      </c>
      <c r="AL51" s="51">
        <f t="shared" si="15"/>
        <v>718300</v>
      </c>
      <c r="AM51" s="59"/>
      <c r="AN51" s="51"/>
      <c r="AO51" s="70"/>
      <c r="AP51" s="71">
        <v>1E-4</v>
      </c>
      <c r="AQ51" s="67"/>
      <c r="AR51" s="72"/>
      <c r="AS51" s="72"/>
      <c r="AT51" s="72"/>
    </row>
    <row r="52" spans="1:46" s="73" customFormat="1" ht="21.75">
      <c r="A52" s="139">
        <v>34</v>
      </c>
      <c r="B52" s="60" t="s">
        <v>46</v>
      </c>
      <c r="C52" s="61" t="s">
        <v>82</v>
      </c>
      <c r="D52" s="62" t="s">
        <v>45</v>
      </c>
      <c r="E52" s="75" t="s">
        <v>366</v>
      </c>
      <c r="F52" s="64" t="s">
        <v>185</v>
      </c>
      <c r="G52" s="65" t="s">
        <v>157</v>
      </c>
      <c r="H52" s="66" t="s">
        <v>272</v>
      </c>
      <c r="I52" s="59"/>
      <c r="J52" s="66" t="s">
        <v>246</v>
      </c>
      <c r="K52" s="59"/>
      <c r="L52" s="67" t="s">
        <v>36</v>
      </c>
      <c r="M52" s="66" t="s">
        <v>307</v>
      </c>
      <c r="N52" s="66" t="s">
        <v>284</v>
      </c>
      <c r="O52" s="66" t="s">
        <v>266</v>
      </c>
      <c r="P52" s="51">
        <f t="shared" si="9"/>
        <v>13716</v>
      </c>
      <c r="Q52" s="59">
        <v>330</v>
      </c>
      <c r="R52" s="51">
        <f t="shared" si="10"/>
        <v>4526280</v>
      </c>
      <c r="S52" s="63">
        <f t="shared" si="11"/>
        <v>452.62800000000004</v>
      </c>
      <c r="T52" s="63"/>
      <c r="U52" s="63"/>
      <c r="V52" s="116"/>
      <c r="W52" s="67"/>
      <c r="X52" s="67"/>
      <c r="Y52" s="68"/>
      <c r="Z52" s="69"/>
      <c r="AA52" s="59"/>
      <c r="AB52" s="59"/>
      <c r="AC52" s="59"/>
      <c r="AD52" s="59"/>
      <c r="AE52" s="59"/>
      <c r="AF52" s="51">
        <f t="shared" si="12"/>
        <v>0</v>
      </c>
      <c r="AG52" s="51"/>
      <c r="AH52" s="51">
        <f t="shared" si="13"/>
        <v>0</v>
      </c>
      <c r="AI52" s="59"/>
      <c r="AJ52" s="51"/>
      <c r="AK52" s="51">
        <f t="shared" si="14"/>
        <v>0</v>
      </c>
      <c r="AL52" s="51">
        <f t="shared" si="15"/>
        <v>4526280</v>
      </c>
      <c r="AM52" s="59"/>
      <c r="AN52" s="51"/>
      <c r="AO52" s="70"/>
      <c r="AP52" s="71">
        <v>1E-4</v>
      </c>
      <c r="AQ52" s="67"/>
      <c r="AR52" s="72"/>
      <c r="AS52" s="72"/>
      <c r="AT52" s="72"/>
    </row>
    <row r="53" spans="1:46" s="73" customFormat="1" ht="21">
      <c r="A53" s="140"/>
      <c r="B53" s="60"/>
      <c r="C53" s="61"/>
      <c r="D53" s="62"/>
      <c r="E53" s="63"/>
      <c r="F53" s="64"/>
      <c r="G53" s="65" t="s">
        <v>157</v>
      </c>
      <c r="H53" s="66" t="s">
        <v>273</v>
      </c>
      <c r="I53" s="59"/>
      <c r="J53" s="66" t="s">
        <v>284</v>
      </c>
      <c r="K53" s="59"/>
      <c r="L53" s="67" t="s">
        <v>36</v>
      </c>
      <c r="M53" s="66" t="s">
        <v>258</v>
      </c>
      <c r="N53" s="66" t="s">
        <v>258</v>
      </c>
      <c r="O53" s="66" t="s">
        <v>339</v>
      </c>
      <c r="P53" s="51">
        <f t="shared" si="9"/>
        <v>1061</v>
      </c>
      <c r="Q53" s="59">
        <v>330</v>
      </c>
      <c r="R53" s="51">
        <f t="shared" si="10"/>
        <v>350130</v>
      </c>
      <c r="S53" s="63">
        <f t="shared" si="11"/>
        <v>35.013000000000005</v>
      </c>
      <c r="T53" s="63"/>
      <c r="U53" s="63"/>
      <c r="V53" s="116"/>
      <c r="W53" s="67"/>
      <c r="X53" s="67"/>
      <c r="Y53" s="68"/>
      <c r="Z53" s="69"/>
      <c r="AA53" s="59"/>
      <c r="AB53" s="59"/>
      <c r="AC53" s="59"/>
      <c r="AD53" s="59"/>
      <c r="AE53" s="59"/>
      <c r="AF53" s="51">
        <f t="shared" si="12"/>
        <v>0</v>
      </c>
      <c r="AG53" s="51"/>
      <c r="AH53" s="51">
        <f t="shared" si="13"/>
        <v>0</v>
      </c>
      <c r="AI53" s="59"/>
      <c r="AJ53" s="51"/>
      <c r="AK53" s="51">
        <f t="shared" si="14"/>
        <v>0</v>
      </c>
      <c r="AL53" s="51">
        <f t="shared" si="15"/>
        <v>350130</v>
      </c>
      <c r="AM53" s="59"/>
      <c r="AN53" s="51"/>
      <c r="AO53" s="70"/>
      <c r="AP53" s="71">
        <v>1E-4</v>
      </c>
      <c r="AQ53" s="67"/>
      <c r="AR53" s="72"/>
      <c r="AS53" s="72"/>
      <c r="AT53" s="72"/>
    </row>
    <row r="54" spans="1:46" s="73" customFormat="1" ht="21">
      <c r="A54" s="141"/>
      <c r="B54" s="60"/>
      <c r="C54" s="61"/>
      <c r="D54" s="62"/>
      <c r="E54" s="63"/>
      <c r="F54" s="64"/>
      <c r="G54" s="65"/>
      <c r="H54" s="66"/>
      <c r="I54" s="59"/>
      <c r="J54" s="66"/>
      <c r="K54" s="59"/>
      <c r="L54" s="67"/>
      <c r="M54" s="66"/>
      <c r="N54" s="66"/>
      <c r="O54" s="66"/>
      <c r="P54" s="51"/>
      <c r="Q54" s="59"/>
      <c r="R54" s="51">
        <f>SUM(R52:R53)</f>
        <v>4876410</v>
      </c>
      <c r="S54" s="63">
        <f t="shared" si="11"/>
        <v>487.64100000000002</v>
      </c>
      <c r="T54" s="63"/>
      <c r="U54" s="63"/>
      <c r="V54" s="116"/>
      <c r="W54" s="67"/>
      <c r="X54" s="67"/>
      <c r="Y54" s="68"/>
      <c r="Z54" s="69"/>
      <c r="AA54" s="59"/>
      <c r="AB54" s="59"/>
      <c r="AC54" s="59"/>
      <c r="AD54" s="59"/>
      <c r="AE54" s="59"/>
      <c r="AF54" s="51"/>
      <c r="AG54" s="51"/>
      <c r="AH54" s="51"/>
      <c r="AI54" s="59"/>
      <c r="AJ54" s="51"/>
      <c r="AK54" s="51"/>
      <c r="AL54" s="51"/>
      <c r="AM54" s="59"/>
      <c r="AN54" s="51"/>
      <c r="AO54" s="70"/>
      <c r="AP54" s="71"/>
      <c r="AQ54" s="67"/>
      <c r="AR54" s="72"/>
      <c r="AS54" s="72"/>
      <c r="AT54" s="72"/>
    </row>
    <row r="55" spans="1:46" s="73" customFormat="1" ht="21">
      <c r="A55" s="121">
        <v>35</v>
      </c>
      <c r="B55" s="60" t="s">
        <v>43</v>
      </c>
      <c r="C55" s="61" t="s">
        <v>83</v>
      </c>
      <c r="D55" s="62" t="s">
        <v>45</v>
      </c>
      <c r="E55" s="63">
        <v>3470300145056</v>
      </c>
      <c r="F55" s="64" t="s">
        <v>186</v>
      </c>
      <c r="G55" s="65" t="s">
        <v>158</v>
      </c>
      <c r="H55" s="66" t="s">
        <v>274</v>
      </c>
      <c r="I55" s="59"/>
      <c r="J55" s="66"/>
      <c r="K55" s="59"/>
      <c r="L55" s="67" t="s">
        <v>36</v>
      </c>
      <c r="M55" s="66" t="s">
        <v>278</v>
      </c>
      <c r="N55" s="66" t="s">
        <v>284</v>
      </c>
      <c r="O55" s="66" t="s">
        <v>270</v>
      </c>
      <c r="P55" s="51">
        <f t="shared" ref="P55:P60" si="16">M55*400+N55*100+O55</f>
        <v>1707</v>
      </c>
      <c r="Q55" s="59">
        <v>100</v>
      </c>
      <c r="R55" s="51">
        <f t="shared" ref="R55:R60" si="17">P55*Q55</f>
        <v>170700</v>
      </c>
      <c r="S55" s="63">
        <f t="shared" si="11"/>
        <v>17.07</v>
      </c>
      <c r="T55" s="63">
        <v>16</v>
      </c>
      <c r="U55" s="63">
        <f t="shared" si="1"/>
        <v>1.0700000000000003</v>
      </c>
      <c r="V55" s="116">
        <f t="shared" si="2"/>
        <v>16.802500000000002</v>
      </c>
      <c r="W55" s="67"/>
      <c r="X55" s="67"/>
      <c r="Y55" s="68"/>
      <c r="Z55" s="69"/>
      <c r="AA55" s="59"/>
      <c r="AB55" s="59"/>
      <c r="AC55" s="59"/>
      <c r="AD55" s="59"/>
      <c r="AE55" s="59"/>
      <c r="AF55" s="51">
        <f t="shared" ref="AF55:AF60" si="18">AE55*7850*0.3%</f>
        <v>0</v>
      </c>
      <c r="AG55" s="51"/>
      <c r="AH55" s="51">
        <f t="shared" ref="AH55:AH60" si="19">AC55*AG55</f>
        <v>0</v>
      </c>
      <c r="AI55" s="59"/>
      <c r="AJ55" s="51"/>
      <c r="AK55" s="51">
        <f t="shared" ref="AK55:AK60" si="20">AH55-AJ55</f>
        <v>0</v>
      </c>
      <c r="AL55" s="51">
        <f t="shared" ref="AL55:AL60" si="21">R55+AK55</f>
        <v>170700</v>
      </c>
      <c r="AM55" s="59"/>
      <c r="AN55" s="51"/>
      <c r="AO55" s="70"/>
      <c r="AP55" s="71">
        <v>1E-4</v>
      </c>
      <c r="AQ55" s="67"/>
      <c r="AR55" s="72"/>
      <c r="AS55" s="72"/>
      <c r="AT55" s="72"/>
    </row>
    <row r="56" spans="1:46" s="73" customFormat="1" ht="21">
      <c r="A56" s="121">
        <v>36</v>
      </c>
      <c r="B56" s="60" t="s">
        <v>43</v>
      </c>
      <c r="C56" s="61" t="s">
        <v>84</v>
      </c>
      <c r="D56" s="62" t="s">
        <v>45</v>
      </c>
      <c r="E56" s="77" t="s">
        <v>367</v>
      </c>
      <c r="F56" s="64" t="s">
        <v>187</v>
      </c>
      <c r="G56" s="65" t="s">
        <v>158</v>
      </c>
      <c r="H56" s="66" t="s">
        <v>275</v>
      </c>
      <c r="I56" s="59"/>
      <c r="J56" s="66"/>
      <c r="K56" s="59"/>
      <c r="L56" s="67" t="s">
        <v>36</v>
      </c>
      <c r="M56" s="66" t="s">
        <v>270</v>
      </c>
      <c r="N56" s="66" t="s">
        <v>332</v>
      </c>
      <c r="O56" s="66" t="s">
        <v>289</v>
      </c>
      <c r="P56" s="51">
        <f t="shared" si="16"/>
        <v>2897</v>
      </c>
      <c r="Q56" s="59">
        <v>160</v>
      </c>
      <c r="R56" s="51">
        <f t="shared" si="17"/>
        <v>463520</v>
      </c>
      <c r="S56" s="63">
        <f t="shared" si="11"/>
        <v>46.352000000000004</v>
      </c>
      <c r="T56" s="63">
        <v>31</v>
      </c>
      <c r="U56" s="63">
        <f t="shared" si="1"/>
        <v>15.352000000000004</v>
      </c>
      <c r="V56" s="116">
        <f t="shared" si="2"/>
        <v>42.514000000000003</v>
      </c>
      <c r="W56" s="67"/>
      <c r="X56" s="67"/>
      <c r="Y56" s="68"/>
      <c r="Z56" s="69"/>
      <c r="AA56" s="59"/>
      <c r="AB56" s="59"/>
      <c r="AC56" s="59"/>
      <c r="AD56" s="59"/>
      <c r="AE56" s="59"/>
      <c r="AF56" s="51">
        <f t="shared" si="18"/>
        <v>0</v>
      </c>
      <c r="AG56" s="51"/>
      <c r="AH56" s="51">
        <f t="shared" si="19"/>
        <v>0</v>
      </c>
      <c r="AI56" s="59"/>
      <c r="AJ56" s="51"/>
      <c r="AK56" s="51">
        <f t="shared" si="20"/>
        <v>0</v>
      </c>
      <c r="AL56" s="51">
        <f t="shared" si="21"/>
        <v>463520</v>
      </c>
      <c r="AM56" s="59"/>
      <c r="AN56" s="51"/>
      <c r="AO56" s="70"/>
      <c r="AP56" s="71">
        <v>1E-4</v>
      </c>
      <c r="AQ56" s="67"/>
      <c r="AR56" s="72"/>
      <c r="AS56" s="72"/>
      <c r="AT56" s="72"/>
    </row>
    <row r="57" spans="1:46" s="73" customFormat="1" ht="21">
      <c r="A57" s="121">
        <v>37</v>
      </c>
      <c r="B57" s="60" t="s">
        <v>46</v>
      </c>
      <c r="C57" s="61" t="s">
        <v>85</v>
      </c>
      <c r="D57" s="62" t="s">
        <v>403</v>
      </c>
      <c r="E57" s="63">
        <v>3470300142189</v>
      </c>
      <c r="F57" s="64" t="s">
        <v>189</v>
      </c>
      <c r="G57" s="65" t="s">
        <v>158</v>
      </c>
      <c r="H57" s="66" t="s">
        <v>276</v>
      </c>
      <c r="I57" s="59"/>
      <c r="J57" s="66"/>
      <c r="K57" s="59"/>
      <c r="L57" s="67" t="s">
        <v>36</v>
      </c>
      <c r="M57" s="66" t="s">
        <v>236</v>
      </c>
      <c r="N57" s="66" t="s">
        <v>332</v>
      </c>
      <c r="O57" s="66" t="s">
        <v>318</v>
      </c>
      <c r="P57" s="51">
        <f t="shared" si="16"/>
        <v>4433</v>
      </c>
      <c r="Q57" s="59">
        <v>100</v>
      </c>
      <c r="R57" s="51">
        <f t="shared" si="17"/>
        <v>443300</v>
      </c>
      <c r="S57" s="63">
        <f t="shared" si="11"/>
        <v>44.330000000000005</v>
      </c>
      <c r="T57" s="63"/>
      <c r="U57" s="63"/>
      <c r="V57" s="116"/>
      <c r="W57" s="67"/>
      <c r="X57" s="67"/>
      <c r="Y57" s="68"/>
      <c r="Z57" s="69"/>
      <c r="AA57" s="59"/>
      <c r="AB57" s="59"/>
      <c r="AC57" s="59"/>
      <c r="AD57" s="59"/>
      <c r="AE57" s="59"/>
      <c r="AF57" s="51">
        <f t="shared" si="18"/>
        <v>0</v>
      </c>
      <c r="AG57" s="51"/>
      <c r="AH57" s="51">
        <f t="shared" si="19"/>
        <v>0</v>
      </c>
      <c r="AI57" s="59"/>
      <c r="AJ57" s="51"/>
      <c r="AK57" s="51">
        <f t="shared" si="20"/>
        <v>0</v>
      </c>
      <c r="AL57" s="51">
        <f t="shared" si="21"/>
        <v>443300</v>
      </c>
      <c r="AM57" s="59"/>
      <c r="AN57" s="51"/>
      <c r="AO57" s="70"/>
      <c r="AP57" s="71">
        <v>1E-4</v>
      </c>
      <c r="AQ57" s="67"/>
      <c r="AR57" s="72"/>
      <c r="AS57" s="72"/>
      <c r="AT57" s="72"/>
    </row>
    <row r="58" spans="1:46" s="73" customFormat="1" ht="21">
      <c r="A58" s="121">
        <v>38</v>
      </c>
      <c r="B58" s="60" t="s">
        <v>43</v>
      </c>
      <c r="C58" s="61" t="s">
        <v>86</v>
      </c>
      <c r="D58" s="62" t="s">
        <v>87</v>
      </c>
      <c r="E58" s="63">
        <v>3470300135816</v>
      </c>
      <c r="F58" s="64" t="s">
        <v>190</v>
      </c>
      <c r="G58" s="65" t="s">
        <v>158</v>
      </c>
      <c r="H58" s="66" t="s">
        <v>278</v>
      </c>
      <c r="I58" s="59"/>
      <c r="J58" s="66"/>
      <c r="K58" s="59"/>
      <c r="L58" s="67" t="s">
        <v>36</v>
      </c>
      <c r="M58" s="66" t="s">
        <v>236</v>
      </c>
      <c r="N58" s="66" t="s">
        <v>328</v>
      </c>
      <c r="O58" s="66" t="s">
        <v>300</v>
      </c>
      <c r="P58" s="51">
        <f t="shared" si="16"/>
        <v>4747</v>
      </c>
      <c r="Q58" s="59">
        <v>100</v>
      </c>
      <c r="R58" s="51">
        <f t="shared" si="17"/>
        <v>474700</v>
      </c>
      <c r="S58" s="63">
        <f t="shared" si="11"/>
        <v>47.47</v>
      </c>
      <c r="T58" s="63"/>
      <c r="U58" s="63"/>
      <c r="V58" s="116"/>
      <c r="W58" s="67"/>
      <c r="X58" s="67"/>
      <c r="Y58" s="68"/>
      <c r="Z58" s="69"/>
      <c r="AA58" s="59"/>
      <c r="AB58" s="59"/>
      <c r="AC58" s="59"/>
      <c r="AD58" s="59"/>
      <c r="AE58" s="59"/>
      <c r="AF58" s="51">
        <f t="shared" si="18"/>
        <v>0</v>
      </c>
      <c r="AG58" s="51"/>
      <c r="AH58" s="51">
        <f t="shared" si="19"/>
        <v>0</v>
      </c>
      <c r="AI58" s="59"/>
      <c r="AJ58" s="51"/>
      <c r="AK58" s="51">
        <f t="shared" si="20"/>
        <v>0</v>
      </c>
      <c r="AL58" s="51">
        <f t="shared" si="21"/>
        <v>474700</v>
      </c>
      <c r="AM58" s="59"/>
      <c r="AN58" s="51"/>
      <c r="AO58" s="70"/>
      <c r="AP58" s="71">
        <v>1E-4</v>
      </c>
      <c r="AQ58" s="67"/>
      <c r="AR58" s="72"/>
      <c r="AS58" s="72"/>
      <c r="AT58" s="72"/>
    </row>
    <row r="59" spans="1:46" s="73" customFormat="1" ht="21">
      <c r="A59" s="139">
        <v>39</v>
      </c>
      <c r="B59" s="60" t="s">
        <v>43</v>
      </c>
      <c r="C59" s="61" t="s">
        <v>88</v>
      </c>
      <c r="D59" s="62" t="s">
        <v>54</v>
      </c>
      <c r="E59" s="78" t="s">
        <v>368</v>
      </c>
      <c r="F59" s="64" t="s">
        <v>191</v>
      </c>
      <c r="G59" s="65" t="s">
        <v>158</v>
      </c>
      <c r="H59" s="66" t="s">
        <v>42</v>
      </c>
      <c r="I59" s="59"/>
      <c r="J59" s="66"/>
      <c r="K59" s="59"/>
      <c r="L59" s="67" t="s">
        <v>36</v>
      </c>
      <c r="M59" s="66" t="s">
        <v>293</v>
      </c>
      <c r="N59" s="66" t="s">
        <v>328</v>
      </c>
      <c r="O59" s="66" t="s">
        <v>309</v>
      </c>
      <c r="P59" s="51">
        <f t="shared" si="16"/>
        <v>5177</v>
      </c>
      <c r="Q59" s="59">
        <v>140</v>
      </c>
      <c r="R59" s="51">
        <f t="shared" si="17"/>
        <v>724780</v>
      </c>
      <c r="S59" s="63">
        <f t="shared" si="11"/>
        <v>72.478000000000009</v>
      </c>
      <c r="T59" s="63"/>
      <c r="U59" s="63"/>
      <c r="V59" s="116"/>
      <c r="W59" s="67"/>
      <c r="X59" s="67"/>
      <c r="Y59" s="68"/>
      <c r="Z59" s="69"/>
      <c r="AA59" s="59"/>
      <c r="AB59" s="59"/>
      <c r="AC59" s="59"/>
      <c r="AD59" s="59"/>
      <c r="AE59" s="59"/>
      <c r="AF59" s="51">
        <f t="shared" si="18"/>
        <v>0</v>
      </c>
      <c r="AG59" s="51"/>
      <c r="AH59" s="51">
        <f t="shared" si="19"/>
        <v>0</v>
      </c>
      <c r="AI59" s="59"/>
      <c r="AJ59" s="51"/>
      <c r="AK59" s="51">
        <f t="shared" si="20"/>
        <v>0</v>
      </c>
      <c r="AL59" s="51">
        <f t="shared" si="21"/>
        <v>724780</v>
      </c>
      <c r="AM59" s="59"/>
      <c r="AN59" s="51"/>
      <c r="AO59" s="70"/>
      <c r="AP59" s="71">
        <v>1E-4</v>
      </c>
      <c r="AQ59" s="67"/>
      <c r="AR59" s="72"/>
      <c r="AS59" s="72"/>
      <c r="AT59" s="72"/>
    </row>
    <row r="60" spans="1:46" s="73" customFormat="1" ht="21">
      <c r="A60" s="140"/>
      <c r="B60" s="60"/>
      <c r="C60" s="61"/>
      <c r="D60" s="62"/>
      <c r="E60" s="78"/>
      <c r="F60" s="64" t="s">
        <v>191</v>
      </c>
      <c r="G60" s="65" t="s">
        <v>158</v>
      </c>
      <c r="H60" s="66" t="s">
        <v>279</v>
      </c>
      <c r="I60" s="59"/>
      <c r="J60" s="66"/>
      <c r="K60" s="59"/>
      <c r="L60" s="67" t="s">
        <v>36</v>
      </c>
      <c r="M60" s="66" t="s">
        <v>258</v>
      </c>
      <c r="N60" s="66" t="s">
        <v>332</v>
      </c>
      <c r="O60" s="66" t="s">
        <v>309</v>
      </c>
      <c r="P60" s="51">
        <f t="shared" si="16"/>
        <v>877</v>
      </c>
      <c r="Q60" s="59">
        <v>100</v>
      </c>
      <c r="R60" s="51">
        <f t="shared" si="17"/>
        <v>87700</v>
      </c>
      <c r="S60" s="63">
        <f t="shared" si="11"/>
        <v>8.77</v>
      </c>
      <c r="T60" s="63"/>
      <c r="U60" s="63"/>
      <c r="V60" s="116"/>
      <c r="W60" s="67"/>
      <c r="X60" s="67"/>
      <c r="Y60" s="68"/>
      <c r="Z60" s="69"/>
      <c r="AA60" s="59"/>
      <c r="AB60" s="59"/>
      <c r="AC60" s="59"/>
      <c r="AD60" s="59"/>
      <c r="AE60" s="59"/>
      <c r="AF60" s="51">
        <f t="shared" si="18"/>
        <v>0</v>
      </c>
      <c r="AG60" s="51"/>
      <c r="AH60" s="51">
        <f t="shared" si="19"/>
        <v>0</v>
      </c>
      <c r="AI60" s="59"/>
      <c r="AJ60" s="51"/>
      <c r="AK60" s="51">
        <f t="shared" si="20"/>
        <v>0</v>
      </c>
      <c r="AL60" s="51">
        <f t="shared" si="21"/>
        <v>87700</v>
      </c>
      <c r="AM60" s="59"/>
      <c r="AN60" s="51"/>
      <c r="AO60" s="70"/>
      <c r="AP60" s="71">
        <v>1E-4</v>
      </c>
      <c r="AQ60" s="67"/>
      <c r="AR60" s="72"/>
      <c r="AS60" s="72"/>
      <c r="AT60" s="72"/>
    </row>
    <row r="61" spans="1:46" s="73" customFormat="1" ht="21">
      <c r="A61" s="141"/>
      <c r="B61" s="60"/>
      <c r="C61" s="61"/>
      <c r="D61" s="62"/>
      <c r="E61" s="78"/>
      <c r="F61" s="64"/>
      <c r="G61" s="65"/>
      <c r="H61" s="66"/>
      <c r="I61" s="59"/>
      <c r="J61" s="66"/>
      <c r="K61" s="59"/>
      <c r="L61" s="67"/>
      <c r="M61" s="66"/>
      <c r="N61" s="66"/>
      <c r="O61" s="66"/>
      <c r="P61" s="51"/>
      <c r="Q61" s="59"/>
      <c r="R61" s="51">
        <f>SUM(R59:R60)</f>
        <v>812480</v>
      </c>
      <c r="S61" s="63">
        <f t="shared" si="11"/>
        <v>81.248000000000005</v>
      </c>
      <c r="T61" s="63"/>
      <c r="U61" s="63"/>
      <c r="V61" s="116"/>
      <c r="W61" s="67"/>
      <c r="X61" s="67"/>
      <c r="Y61" s="68"/>
      <c r="Z61" s="69"/>
      <c r="AA61" s="59"/>
      <c r="AB61" s="59"/>
      <c r="AC61" s="59"/>
      <c r="AD61" s="59"/>
      <c r="AE61" s="59"/>
      <c r="AF61" s="51"/>
      <c r="AG61" s="51"/>
      <c r="AH61" s="51"/>
      <c r="AI61" s="59"/>
      <c r="AJ61" s="51"/>
      <c r="AK61" s="51"/>
      <c r="AL61" s="51"/>
      <c r="AM61" s="59"/>
      <c r="AN61" s="51"/>
      <c r="AO61" s="70"/>
      <c r="AP61" s="71"/>
      <c r="AQ61" s="67"/>
      <c r="AR61" s="72"/>
      <c r="AS61" s="72"/>
      <c r="AT61" s="72"/>
    </row>
    <row r="62" spans="1:46" s="73" customFormat="1" ht="21">
      <c r="A62" s="139">
        <v>40</v>
      </c>
      <c r="B62" s="60" t="s">
        <v>43</v>
      </c>
      <c r="C62" s="61" t="s">
        <v>90</v>
      </c>
      <c r="D62" s="62" t="s">
        <v>91</v>
      </c>
      <c r="E62" s="63">
        <v>3470300134038</v>
      </c>
      <c r="F62" s="64" t="s">
        <v>192</v>
      </c>
      <c r="G62" s="65" t="s">
        <v>158</v>
      </c>
      <c r="H62" s="66" t="s">
        <v>282</v>
      </c>
      <c r="I62" s="59"/>
      <c r="J62" s="66"/>
      <c r="K62" s="59"/>
      <c r="L62" s="67" t="s">
        <v>36</v>
      </c>
      <c r="M62" s="66" t="s">
        <v>258</v>
      </c>
      <c r="N62" s="66" t="s">
        <v>328</v>
      </c>
      <c r="O62" s="66" t="s">
        <v>336</v>
      </c>
      <c r="P62" s="51">
        <f>M62*400+N62*100+O62</f>
        <v>1157</v>
      </c>
      <c r="Q62" s="59">
        <v>240</v>
      </c>
      <c r="R62" s="51">
        <f>P62*Q62</f>
        <v>277680</v>
      </c>
      <c r="S62" s="63">
        <f t="shared" si="11"/>
        <v>27.768000000000001</v>
      </c>
      <c r="T62" s="63"/>
      <c r="U62" s="63"/>
      <c r="V62" s="116"/>
      <c r="W62" s="67"/>
      <c r="X62" s="67"/>
      <c r="Y62" s="68"/>
      <c r="Z62" s="69"/>
      <c r="AA62" s="59"/>
      <c r="AB62" s="59"/>
      <c r="AC62" s="59"/>
      <c r="AD62" s="59"/>
      <c r="AE62" s="59"/>
      <c r="AF62" s="51">
        <f>AE62*7850*0.3%</f>
        <v>0</v>
      </c>
      <c r="AG62" s="51"/>
      <c r="AH62" s="51">
        <f>AC62*AG62</f>
        <v>0</v>
      </c>
      <c r="AI62" s="59"/>
      <c r="AJ62" s="51"/>
      <c r="AK62" s="51">
        <f>AH62-AJ62</f>
        <v>0</v>
      </c>
      <c r="AL62" s="51">
        <f>R62+AK62</f>
        <v>277680</v>
      </c>
      <c r="AM62" s="59"/>
      <c r="AN62" s="51"/>
      <c r="AO62" s="70"/>
      <c r="AP62" s="71">
        <v>1E-4</v>
      </c>
      <c r="AQ62" s="67"/>
      <c r="AR62" s="72"/>
      <c r="AS62" s="72"/>
      <c r="AT62" s="72"/>
    </row>
    <row r="63" spans="1:46" s="73" customFormat="1" ht="21">
      <c r="A63" s="140"/>
      <c r="B63" s="60"/>
      <c r="C63" s="61"/>
      <c r="D63" s="62"/>
      <c r="E63" s="63"/>
      <c r="F63" s="64" t="s">
        <v>192</v>
      </c>
      <c r="G63" s="65" t="s">
        <v>343</v>
      </c>
      <c r="H63" s="66" t="s">
        <v>348</v>
      </c>
      <c r="I63" s="59"/>
      <c r="J63" s="66"/>
      <c r="K63" s="59"/>
      <c r="L63" s="67" t="s">
        <v>36</v>
      </c>
      <c r="M63" s="66" t="s">
        <v>258</v>
      </c>
      <c r="N63" s="66" t="s">
        <v>332</v>
      </c>
      <c r="O63" s="66" t="s">
        <v>268</v>
      </c>
      <c r="P63" s="51">
        <f>M63*400+N63*100+O63</f>
        <v>896</v>
      </c>
      <c r="Q63" s="59">
        <v>330</v>
      </c>
      <c r="R63" s="51">
        <f>P63*Q63</f>
        <v>295680</v>
      </c>
      <c r="S63" s="63">
        <f t="shared" si="11"/>
        <v>29.568000000000001</v>
      </c>
      <c r="T63" s="63"/>
      <c r="U63" s="63"/>
      <c r="V63" s="116"/>
      <c r="W63" s="67"/>
      <c r="X63" s="67"/>
      <c r="Y63" s="68"/>
      <c r="Z63" s="69"/>
      <c r="AA63" s="59"/>
      <c r="AB63" s="59"/>
      <c r="AC63" s="59"/>
      <c r="AD63" s="59"/>
      <c r="AE63" s="59"/>
      <c r="AF63" s="51"/>
      <c r="AG63" s="51"/>
      <c r="AH63" s="51"/>
      <c r="AI63" s="59"/>
      <c r="AJ63" s="51"/>
      <c r="AK63" s="51"/>
      <c r="AL63" s="51"/>
      <c r="AM63" s="59"/>
      <c r="AN63" s="51"/>
      <c r="AO63" s="70"/>
      <c r="AP63" s="71">
        <v>1E-4</v>
      </c>
      <c r="AQ63" s="67"/>
      <c r="AR63" s="72"/>
      <c r="AS63" s="72"/>
      <c r="AT63" s="72"/>
    </row>
    <row r="64" spans="1:46" s="73" customFormat="1" ht="21">
      <c r="A64" s="141"/>
      <c r="B64" s="60"/>
      <c r="C64" s="61"/>
      <c r="D64" s="62"/>
      <c r="E64" s="63"/>
      <c r="F64" s="64"/>
      <c r="G64" s="65"/>
      <c r="H64" s="66"/>
      <c r="I64" s="59"/>
      <c r="J64" s="66"/>
      <c r="K64" s="59"/>
      <c r="L64" s="67"/>
      <c r="M64" s="66"/>
      <c r="N64" s="66"/>
      <c r="O64" s="66"/>
      <c r="P64" s="51"/>
      <c r="Q64" s="59"/>
      <c r="R64" s="51">
        <f>SUM(R62:R63)</f>
        <v>573360</v>
      </c>
      <c r="S64" s="63">
        <f t="shared" si="11"/>
        <v>57.336000000000006</v>
      </c>
      <c r="T64" s="63">
        <v>21</v>
      </c>
      <c r="U64" s="63">
        <f t="shared" si="1"/>
        <v>36.336000000000006</v>
      </c>
      <c r="V64" s="116">
        <f t="shared" si="2"/>
        <v>48.252000000000002</v>
      </c>
      <c r="W64" s="67"/>
      <c r="X64" s="67"/>
      <c r="Y64" s="68"/>
      <c r="Z64" s="69"/>
      <c r="AA64" s="59"/>
      <c r="AB64" s="59"/>
      <c r="AC64" s="59"/>
      <c r="AD64" s="59"/>
      <c r="AE64" s="59"/>
      <c r="AF64" s="51"/>
      <c r="AG64" s="51"/>
      <c r="AH64" s="51"/>
      <c r="AI64" s="59"/>
      <c r="AJ64" s="51"/>
      <c r="AK64" s="51"/>
      <c r="AL64" s="51"/>
      <c r="AM64" s="59"/>
      <c r="AN64" s="51"/>
      <c r="AO64" s="70"/>
      <c r="AP64" s="71"/>
      <c r="AQ64" s="67"/>
      <c r="AR64" s="72"/>
      <c r="AS64" s="72"/>
      <c r="AT64" s="72"/>
    </row>
    <row r="65" spans="1:46" s="73" customFormat="1" ht="21">
      <c r="A65" s="139">
        <v>41</v>
      </c>
      <c r="B65" s="60" t="s">
        <v>46</v>
      </c>
      <c r="C65" s="61" t="s">
        <v>92</v>
      </c>
      <c r="D65" s="62" t="s">
        <v>45</v>
      </c>
      <c r="E65" s="63">
        <v>3470300130202</v>
      </c>
      <c r="F65" s="64" t="s">
        <v>181</v>
      </c>
      <c r="G65" s="65" t="s">
        <v>158</v>
      </c>
      <c r="H65" s="66" t="s">
        <v>283</v>
      </c>
      <c r="I65" s="59"/>
      <c r="J65" s="66"/>
      <c r="K65" s="59"/>
      <c r="L65" s="67" t="s">
        <v>36</v>
      </c>
      <c r="M65" s="66" t="s">
        <v>258</v>
      </c>
      <c r="N65" s="66" t="s">
        <v>332</v>
      </c>
      <c r="O65" s="66" t="s">
        <v>289</v>
      </c>
      <c r="P65" s="51">
        <f>M65*400+N65*100+O65</f>
        <v>897</v>
      </c>
      <c r="Q65" s="59">
        <v>100</v>
      </c>
      <c r="R65" s="51">
        <f>P65*Q65</f>
        <v>89700</v>
      </c>
      <c r="S65" s="63">
        <f t="shared" si="11"/>
        <v>8.9700000000000006</v>
      </c>
      <c r="T65" s="63"/>
      <c r="U65" s="63"/>
      <c r="V65" s="116"/>
      <c r="W65" s="67"/>
      <c r="X65" s="67"/>
      <c r="Y65" s="68"/>
      <c r="Z65" s="69"/>
      <c r="AA65" s="59"/>
      <c r="AB65" s="59"/>
      <c r="AC65" s="59"/>
      <c r="AD65" s="59"/>
      <c r="AE65" s="59"/>
      <c r="AF65" s="51">
        <f>AE65*7850*0.3%</f>
        <v>0</v>
      </c>
      <c r="AG65" s="51"/>
      <c r="AH65" s="51">
        <f>AC65*AG65</f>
        <v>0</v>
      </c>
      <c r="AI65" s="59"/>
      <c r="AJ65" s="51"/>
      <c r="AK65" s="51">
        <f>AH65-AJ65</f>
        <v>0</v>
      </c>
      <c r="AL65" s="51">
        <f>R65+AK65</f>
        <v>89700</v>
      </c>
      <c r="AM65" s="59"/>
      <c r="AN65" s="51"/>
      <c r="AO65" s="70"/>
      <c r="AP65" s="71">
        <v>1E-4</v>
      </c>
      <c r="AQ65" s="67"/>
      <c r="AR65" s="72"/>
      <c r="AS65" s="72"/>
      <c r="AT65" s="72"/>
    </row>
    <row r="66" spans="1:46" s="73" customFormat="1" ht="21">
      <c r="A66" s="140"/>
      <c r="B66" s="60"/>
      <c r="C66" s="61"/>
      <c r="D66" s="62"/>
      <c r="E66" s="63"/>
      <c r="F66" s="64" t="s">
        <v>181</v>
      </c>
      <c r="G66" s="65" t="s">
        <v>158</v>
      </c>
      <c r="H66" s="66" t="s">
        <v>182</v>
      </c>
      <c r="I66" s="59"/>
      <c r="J66" s="66"/>
      <c r="K66" s="59"/>
      <c r="L66" s="67" t="s">
        <v>36</v>
      </c>
      <c r="M66" s="66" t="s">
        <v>284</v>
      </c>
      <c r="N66" s="66" t="s">
        <v>284</v>
      </c>
      <c r="O66" s="66" t="s">
        <v>238</v>
      </c>
      <c r="P66" s="51">
        <f>M66*400+N66*100+O66</f>
        <v>560</v>
      </c>
      <c r="Q66" s="59">
        <v>100</v>
      </c>
      <c r="R66" s="51">
        <f>P66*Q66</f>
        <v>56000</v>
      </c>
      <c r="S66" s="63">
        <f t="shared" si="11"/>
        <v>5.6000000000000005</v>
      </c>
      <c r="T66" s="63"/>
      <c r="U66" s="63"/>
      <c r="V66" s="116"/>
      <c r="W66" s="67"/>
      <c r="X66" s="67"/>
      <c r="Y66" s="68"/>
      <c r="Z66" s="69"/>
      <c r="AA66" s="59"/>
      <c r="AB66" s="59"/>
      <c r="AC66" s="59"/>
      <c r="AD66" s="59"/>
      <c r="AE66" s="59"/>
      <c r="AF66" s="51">
        <f>AE66*7850*0.3%</f>
        <v>0</v>
      </c>
      <c r="AG66" s="51"/>
      <c r="AH66" s="51">
        <f>AC66*AG66</f>
        <v>0</v>
      </c>
      <c r="AI66" s="59"/>
      <c r="AJ66" s="51"/>
      <c r="AK66" s="51">
        <f>AH66-AJ66</f>
        <v>0</v>
      </c>
      <c r="AL66" s="51">
        <f>R66+AK66</f>
        <v>56000</v>
      </c>
      <c r="AM66" s="59"/>
      <c r="AN66" s="51"/>
      <c r="AO66" s="70"/>
      <c r="AP66" s="71">
        <v>1E-4</v>
      </c>
      <c r="AQ66" s="67"/>
      <c r="AR66" s="72"/>
      <c r="AS66" s="72"/>
      <c r="AT66" s="72"/>
    </row>
    <row r="67" spans="1:46" s="73" customFormat="1" ht="21">
      <c r="A67" s="141"/>
      <c r="B67" s="60"/>
      <c r="C67" s="61"/>
      <c r="D67" s="62"/>
      <c r="E67" s="63"/>
      <c r="F67" s="64"/>
      <c r="G67" s="65"/>
      <c r="H67" s="66"/>
      <c r="I67" s="59"/>
      <c r="J67" s="66"/>
      <c r="K67" s="59"/>
      <c r="L67" s="67"/>
      <c r="M67" s="66"/>
      <c r="N67" s="66"/>
      <c r="O67" s="66"/>
      <c r="P67" s="51"/>
      <c r="Q67" s="59"/>
      <c r="R67" s="51">
        <f>SUM(R65:R66)</f>
        <v>145700</v>
      </c>
      <c r="S67" s="63">
        <f t="shared" si="11"/>
        <v>14.57</v>
      </c>
      <c r="T67" s="63"/>
      <c r="U67" s="63"/>
      <c r="V67" s="116"/>
      <c r="W67" s="67"/>
      <c r="X67" s="67"/>
      <c r="Y67" s="68"/>
      <c r="Z67" s="69"/>
      <c r="AA67" s="59"/>
      <c r="AB67" s="59"/>
      <c r="AC67" s="59"/>
      <c r="AD67" s="59"/>
      <c r="AE67" s="59"/>
      <c r="AF67" s="51"/>
      <c r="AG67" s="51"/>
      <c r="AH67" s="51"/>
      <c r="AI67" s="59"/>
      <c r="AJ67" s="51"/>
      <c r="AK67" s="51"/>
      <c r="AL67" s="51"/>
      <c r="AM67" s="59"/>
      <c r="AN67" s="51"/>
      <c r="AO67" s="70"/>
      <c r="AP67" s="71"/>
      <c r="AQ67" s="67"/>
      <c r="AR67" s="72"/>
      <c r="AS67" s="72"/>
      <c r="AT67" s="72"/>
    </row>
    <row r="68" spans="1:46" s="73" customFormat="1" ht="21">
      <c r="A68" s="139">
        <v>42</v>
      </c>
      <c r="B68" s="60" t="s">
        <v>43</v>
      </c>
      <c r="C68" s="61" t="s">
        <v>89</v>
      </c>
      <c r="D68" s="62" t="s">
        <v>403</v>
      </c>
      <c r="E68" s="63"/>
      <c r="F68" s="64" t="s">
        <v>189</v>
      </c>
      <c r="G68" s="65" t="s">
        <v>158</v>
      </c>
      <c r="H68" s="66" t="s">
        <v>280</v>
      </c>
      <c r="I68" s="59"/>
      <c r="J68" s="66"/>
      <c r="K68" s="59"/>
      <c r="L68" s="67" t="s">
        <v>36</v>
      </c>
      <c r="M68" s="66" t="s">
        <v>278</v>
      </c>
      <c r="N68" s="66" t="s">
        <v>258</v>
      </c>
      <c r="O68" s="66" t="s">
        <v>309</v>
      </c>
      <c r="P68" s="51">
        <f>M68*400+N68*100+O68</f>
        <v>1877</v>
      </c>
      <c r="Q68" s="59">
        <v>100</v>
      </c>
      <c r="R68" s="51">
        <f>P68*Q68</f>
        <v>187700</v>
      </c>
      <c r="S68" s="63">
        <f t="shared" si="11"/>
        <v>18.77</v>
      </c>
      <c r="T68" s="63"/>
      <c r="U68" s="63"/>
      <c r="V68" s="116"/>
      <c r="W68" s="67"/>
      <c r="X68" s="67"/>
      <c r="Y68" s="68"/>
      <c r="Z68" s="69"/>
      <c r="AA68" s="59"/>
      <c r="AB68" s="59"/>
      <c r="AC68" s="59"/>
      <c r="AD68" s="59"/>
      <c r="AE68" s="59"/>
      <c r="AF68" s="51">
        <f>AE68*7850*0.3%</f>
        <v>0</v>
      </c>
      <c r="AG68" s="51"/>
      <c r="AH68" s="51">
        <f>AC68*AG68</f>
        <v>0</v>
      </c>
      <c r="AI68" s="59"/>
      <c r="AJ68" s="51"/>
      <c r="AK68" s="51">
        <f>AH68-AJ68</f>
        <v>0</v>
      </c>
      <c r="AL68" s="51">
        <f>R68+AK68</f>
        <v>187700</v>
      </c>
      <c r="AM68" s="59"/>
      <c r="AN68" s="51"/>
      <c r="AO68" s="70"/>
      <c r="AP68" s="71">
        <v>1E-4</v>
      </c>
      <c r="AQ68" s="67"/>
      <c r="AR68" s="72"/>
      <c r="AS68" s="72"/>
      <c r="AT68" s="72"/>
    </row>
    <row r="69" spans="1:46" s="73" customFormat="1" ht="21">
      <c r="A69" s="140"/>
      <c r="B69" s="60"/>
      <c r="C69" s="61"/>
      <c r="D69" s="62"/>
      <c r="E69" s="63"/>
      <c r="F69" s="64" t="s">
        <v>189</v>
      </c>
      <c r="G69" s="65" t="s">
        <v>158</v>
      </c>
      <c r="H69" s="66" t="s">
        <v>281</v>
      </c>
      <c r="I69" s="59"/>
      <c r="J69" s="66"/>
      <c r="K69" s="59"/>
      <c r="L69" s="67" t="s">
        <v>36</v>
      </c>
      <c r="M69" s="66" t="s">
        <v>164</v>
      </c>
      <c r="N69" s="66" t="s">
        <v>258</v>
      </c>
      <c r="O69" s="66" t="s">
        <v>336</v>
      </c>
      <c r="P69" s="51">
        <f>M69*400+N69*100+O69</f>
        <v>11457</v>
      </c>
      <c r="Q69" s="59">
        <v>100</v>
      </c>
      <c r="R69" s="51">
        <f>P69*Q69</f>
        <v>1145700</v>
      </c>
      <c r="S69" s="63">
        <f t="shared" si="11"/>
        <v>114.57000000000001</v>
      </c>
      <c r="T69" s="63"/>
      <c r="U69" s="63"/>
      <c r="V69" s="116"/>
      <c r="W69" s="67"/>
      <c r="X69" s="67"/>
      <c r="Y69" s="68"/>
      <c r="Z69" s="69"/>
      <c r="AA69" s="59"/>
      <c r="AB69" s="59"/>
      <c r="AC69" s="59"/>
      <c r="AD69" s="59"/>
      <c r="AE69" s="59"/>
      <c r="AF69" s="51">
        <f>AE69*7850*0.3%</f>
        <v>0</v>
      </c>
      <c r="AG69" s="51"/>
      <c r="AH69" s="51">
        <f>AC69*AG69</f>
        <v>0</v>
      </c>
      <c r="AI69" s="59"/>
      <c r="AJ69" s="51"/>
      <c r="AK69" s="51">
        <f>AH69-AJ69</f>
        <v>0</v>
      </c>
      <c r="AL69" s="51">
        <f>R69+AK69</f>
        <v>1145700</v>
      </c>
      <c r="AM69" s="59"/>
      <c r="AN69" s="51"/>
      <c r="AO69" s="70"/>
      <c r="AP69" s="71">
        <v>1E-4</v>
      </c>
      <c r="AQ69" s="67"/>
      <c r="AR69" s="72"/>
      <c r="AS69" s="72"/>
      <c r="AT69" s="72"/>
    </row>
    <row r="70" spans="1:46" s="73" customFormat="1" ht="21">
      <c r="A70" s="141"/>
      <c r="B70" s="60"/>
      <c r="C70" s="61"/>
      <c r="D70" s="62"/>
      <c r="E70" s="63"/>
      <c r="F70" s="64"/>
      <c r="G70" s="65"/>
      <c r="H70" s="66"/>
      <c r="I70" s="59"/>
      <c r="J70" s="66"/>
      <c r="K70" s="59"/>
      <c r="L70" s="67"/>
      <c r="M70" s="66"/>
      <c r="N70" s="66"/>
      <c r="O70" s="66"/>
      <c r="P70" s="51"/>
      <c r="Q70" s="59"/>
      <c r="R70" s="51">
        <f>SUM(R68:R69)</f>
        <v>1333400</v>
      </c>
      <c r="S70" s="63">
        <f t="shared" si="11"/>
        <v>133.34</v>
      </c>
      <c r="T70" s="63"/>
      <c r="U70" s="63"/>
      <c r="V70" s="116"/>
      <c r="W70" s="67"/>
      <c r="X70" s="67"/>
      <c r="Y70" s="68"/>
      <c r="Z70" s="69"/>
      <c r="AA70" s="59"/>
      <c r="AB70" s="59"/>
      <c r="AC70" s="59"/>
      <c r="AD70" s="59"/>
      <c r="AE70" s="59"/>
      <c r="AF70" s="51"/>
      <c r="AG70" s="51"/>
      <c r="AH70" s="51"/>
      <c r="AI70" s="59"/>
      <c r="AJ70" s="51"/>
      <c r="AK70" s="51"/>
      <c r="AL70" s="51"/>
      <c r="AM70" s="59"/>
      <c r="AN70" s="51"/>
      <c r="AO70" s="70"/>
      <c r="AP70" s="71"/>
      <c r="AQ70" s="67"/>
      <c r="AR70" s="72"/>
      <c r="AS70" s="72"/>
      <c r="AT70" s="72"/>
    </row>
    <row r="71" spans="1:46" s="73" customFormat="1" ht="21">
      <c r="A71" s="139">
        <v>43</v>
      </c>
      <c r="B71" s="60" t="s">
        <v>46</v>
      </c>
      <c r="C71" s="61" t="s">
        <v>93</v>
      </c>
      <c r="D71" s="62" t="s">
        <v>54</v>
      </c>
      <c r="E71" s="77" t="s">
        <v>369</v>
      </c>
      <c r="F71" s="64" t="s">
        <v>405</v>
      </c>
      <c r="G71" s="65" t="s">
        <v>158</v>
      </c>
      <c r="H71" s="66" t="s">
        <v>201</v>
      </c>
      <c r="I71" s="59"/>
      <c r="J71" s="66"/>
      <c r="K71" s="59"/>
      <c r="L71" s="67" t="s">
        <v>36</v>
      </c>
      <c r="M71" s="66" t="s">
        <v>332</v>
      </c>
      <c r="N71" s="66" t="s">
        <v>328</v>
      </c>
      <c r="O71" s="66" t="s">
        <v>331</v>
      </c>
      <c r="P71" s="51">
        <f>M71*400+N71*100+O71</f>
        <v>323</v>
      </c>
      <c r="Q71" s="59">
        <v>330</v>
      </c>
      <c r="R71" s="51">
        <f>P71*Q71</f>
        <v>106590</v>
      </c>
      <c r="S71" s="63">
        <f t="shared" si="11"/>
        <v>10.659000000000001</v>
      </c>
      <c r="T71" s="63"/>
      <c r="U71" s="63"/>
      <c r="V71" s="116"/>
      <c r="W71" s="67"/>
      <c r="X71" s="67"/>
      <c r="Y71" s="68"/>
      <c r="Z71" s="69"/>
      <c r="AA71" s="59"/>
      <c r="AB71" s="59"/>
      <c r="AC71" s="59"/>
      <c r="AD71" s="59"/>
      <c r="AE71" s="59"/>
      <c r="AF71" s="51">
        <f>AE71*7850*0.3%</f>
        <v>0</v>
      </c>
      <c r="AG71" s="51"/>
      <c r="AH71" s="51">
        <f>AC71*AG71</f>
        <v>0</v>
      </c>
      <c r="AI71" s="59"/>
      <c r="AJ71" s="51"/>
      <c r="AK71" s="51">
        <f>AH71-AJ71</f>
        <v>0</v>
      </c>
      <c r="AL71" s="51">
        <f>R71+AK71</f>
        <v>106590</v>
      </c>
      <c r="AM71" s="59"/>
      <c r="AN71" s="51"/>
      <c r="AO71" s="70"/>
      <c r="AP71" s="71">
        <v>1E-4</v>
      </c>
      <c r="AQ71" s="67"/>
      <c r="AR71" s="72"/>
      <c r="AS71" s="72"/>
      <c r="AT71" s="72"/>
    </row>
    <row r="72" spans="1:46" s="73" customFormat="1" ht="21.75">
      <c r="A72" s="140"/>
      <c r="B72" s="60"/>
      <c r="C72" s="61"/>
      <c r="D72" s="62"/>
      <c r="E72" s="75"/>
      <c r="F72" s="64"/>
      <c r="G72" s="65" t="s">
        <v>157</v>
      </c>
      <c r="H72" s="66" t="s">
        <v>267</v>
      </c>
      <c r="I72" s="59"/>
      <c r="J72" s="66"/>
      <c r="K72" s="59"/>
      <c r="L72" s="67" t="s">
        <v>36</v>
      </c>
      <c r="M72" s="66" t="s">
        <v>271</v>
      </c>
      <c r="N72" s="66" t="s">
        <v>332</v>
      </c>
      <c r="O72" s="66" t="s">
        <v>209</v>
      </c>
      <c r="P72" s="51">
        <f>M72*400+N72*100+O72</f>
        <v>5221</v>
      </c>
      <c r="Q72" s="59">
        <v>330</v>
      </c>
      <c r="R72" s="51">
        <f>P72*Q72</f>
        <v>1722930</v>
      </c>
      <c r="S72" s="63">
        <f t="shared" si="11"/>
        <v>172.29300000000001</v>
      </c>
      <c r="T72" s="63"/>
      <c r="U72" s="63"/>
      <c r="V72" s="116"/>
      <c r="W72" s="67"/>
      <c r="X72" s="67"/>
      <c r="Y72" s="68"/>
      <c r="Z72" s="69"/>
      <c r="AA72" s="59"/>
      <c r="AB72" s="59"/>
      <c r="AC72" s="59"/>
      <c r="AD72" s="59"/>
      <c r="AE72" s="59"/>
      <c r="AF72" s="51"/>
      <c r="AG72" s="51"/>
      <c r="AH72" s="51"/>
      <c r="AI72" s="59"/>
      <c r="AJ72" s="51"/>
      <c r="AK72" s="51"/>
      <c r="AL72" s="51"/>
      <c r="AM72" s="59"/>
      <c r="AN72" s="51"/>
      <c r="AO72" s="70"/>
      <c r="AP72" s="71"/>
      <c r="AQ72" s="67"/>
      <c r="AR72" s="72"/>
      <c r="AS72" s="72"/>
      <c r="AT72" s="72"/>
    </row>
    <row r="73" spans="1:46" s="73" customFormat="1" ht="21.75">
      <c r="A73" s="141"/>
      <c r="B73" s="60"/>
      <c r="C73" s="61"/>
      <c r="D73" s="62"/>
      <c r="E73" s="75"/>
      <c r="F73" s="64"/>
      <c r="G73" s="65"/>
      <c r="H73" s="66"/>
      <c r="I73" s="59"/>
      <c r="J73" s="66"/>
      <c r="K73" s="59"/>
      <c r="L73" s="67"/>
      <c r="M73" s="66"/>
      <c r="N73" s="66"/>
      <c r="O73" s="66"/>
      <c r="P73" s="51"/>
      <c r="Q73" s="59"/>
      <c r="R73" s="51">
        <f>SUM(R71:R72)</f>
        <v>1829520</v>
      </c>
      <c r="S73" s="63">
        <f t="shared" si="11"/>
        <v>182.952</v>
      </c>
      <c r="T73" s="63">
        <v>60</v>
      </c>
      <c r="U73" s="63">
        <f t="shared" ref="U73:U128" si="22">S73-T73</f>
        <v>122.952</v>
      </c>
      <c r="V73" s="116">
        <f t="shared" ref="V73:V128" si="23">U73*75%+T73</f>
        <v>152.214</v>
      </c>
      <c r="W73" s="67"/>
      <c r="X73" s="67"/>
      <c r="Y73" s="68"/>
      <c r="Z73" s="69"/>
      <c r="AA73" s="59"/>
      <c r="AB73" s="59"/>
      <c r="AC73" s="59"/>
      <c r="AD73" s="59"/>
      <c r="AE73" s="59"/>
      <c r="AF73" s="51"/>
      <c r="AG73" s="51"/>
      <c r="AH73" s="51"/>
      <c r="AI73" s="59"/>
      <c r="AJ73" s="51"/>
      <c r="AK73" s="51"/>
      <c r="AL73" s="51"/>
      <c r="AM73" s="59"/>
      <c r="AN73" s="51"/>
      <c r="AO73" s="70"/>
      <c r="AP73" s="71"/>
      <c r="AQ73" s="67"/>
      <c r="AR73" s="72"/>
      <c r="AS73" s="72"/>
      <c r="AT73" s="72"/>
    </row>
    <row r="74" spans="1:46" s="73" customFormat="1" ht="21">
      <c r="A74" s="121">
        <v>44</v>
      </c>
      <c r="B74" s="60" t="s">
        <v>43</v>
      </c>
      <c r="C74" s="61" t="s">
        <v>94</v>
      </c>
      <c r="D74" s="62" t="s">
        <v>404</v>
      </c>
      <c r="E74" s="63">
        <v>3470300135417</v>
      </c>
      <c r="F74" s="64" t="s">
        <v>193</v>
      </c>
      <c r="G74" s="65" t="s">
        <v>158</v>
      </c>
      <c r="H74" s="66" t="s">
        <v>328</v>
      </c>
      <c r="I74" s="59"/>
      <c r="J74" s="66"/>
      <c r="K74" s="59"/>
      <c r="L74" s="67" t="s">
        <v>36</v>
      </c>
      <c r="M74" s="66" t="s">
        <v>249</v>
      </c>
      <c r="N74" s="66" t="s">
        <v>258</v>
      </c>
      <c r="O74" s="66" t="s">
        <v>220</v>
      </c>
      <c r="P74" s="51">
        <f>M74*400+N74*100+O74</f>
        <v>6237</v>
      </c>
      <c r="Q74" s="59">
        <v>100</v>
      </c>
      <c r="R74" s="51">
        <f>P74*Q74</f>
        <v>623700</v>
      </c>
      <c r="S74" s="63">
        <f t="shared" si="11"/>
        <v>62.370000000000005</v>
      </c>
      <c r="T74" s="63"/>
      <c r="U74" s="63"/>
      <c r="V74" s="116"/>
      <c r="W74" s="67"/>
      <c r="X74" s="67"/>
      <c r="Y74" s="68"/>
      <c r="Z74" s="69"/>
      <c r="AA74" s="59"/>
      <c r="AB74" s="59"/>
      <c r="AC74" s="59"/>
      <c r="AD74" s="59"/>
      <c r="AE74" s="59"/>
      <c r="AF74" s="51">
        <f>AE74*7850*0.3%</f>
        <v>0</v>
      </c>
      <c r="AG74" s="51"/>
      <c r="AH74" s="51">
        <f>AC74*AG74</f>
        <v>0</v>
      </c>
      <c r="AI74" s="59"/>
      <c r="AJ74" s="51"/>
      <c r="AK74" s="51">
        <f>AH74-AJ74</f>
        <v>0</v>
      </c>
      <c r="AL74" s="51">
        <f>R74+AK74</f>
        <v>623700</v>
      </c>
      <c r="AM74" s="59"/>
      <c r="AN74" s="51"/>
      <c r="AO74" s="70"/>
      <c r="AP74" s="71">
        <v>1E-4</v>
      </c>
      <c r="AQ74" s="67"/>
      <c r="AR74" s="72"/>
      <c r="AS74" s="72"/>
      <c r="AT74" s="72"/>
    </row>
    <row r="75" spans="1:46" s="73" customFormat="1" ht="21">
      <c r="A75" s="121">
        <v>45</v>
      </c>
      <c r="B75" s="60" t="s">
        <v>46</v>
      </c>
      <c r="C75" s="61" t="s">
        <v>95</v>
      </c>
      <c r="D75" s="62" t="s">
        <v>45</v>
      </c>
      <c r="E75" s="63"/>
      <c r="F75" s="64" t="s">
        <v>194</v>
      </c>
      <c r="G75" s="65" t="s">
        <v>158</v>
      </c>
      <c r="H75" s="66" t="s">
        <v>285</v>
      </c>
      <c r="I75" s="59"/>
      <c r="J75" s="66"/>
      <c r="K75" s="59"/>
      <c r="L75" s="67" t="s">
        <v>36</v>
      </c>
      <c r="M75" s="66" t="s">
        <v>249</v>
      </c>
      <c r="N75" s="66" t="s">
        <v>332</v>
      </c>
      <c r="O75" s="66" t="s">
        <v>220</v>
      </c>
      <c r="P75" s="51">
        <f>M75*400+N75*100+O75</f>
        <v>6037</v>
      </c>
      <c r="Q75" s="59">
        <v>100</v>
      </c>
      <c r="R75" s="51">
        <f>P75*Q75</f>
        <v>603700</v>
      </c>
      <c r="S75" s="63">
        <f t="shared" ref="S75:S91" si="24">R75*0.01%</f>
        <v>60.370000000000005</v>
      </c>
      <c r="T75" s="63"/>
      <c r="U75" s="63"/>
      <c r="V75" s="116"/>
      <c r="W75" s="67"/>
      <c r="X75" s="67"/>
      <c r="Y75" s="68"/>
      <c r="Z75" s="69"/>
      <c r="AA75" s="59"/>
      <c r="AB75" s="59"/>
      <c r="AC75" s="59"/>
      <c r="AD75" s="59"/>
      <c r="AE75" s="59"/>
      <c r="AF75" s="51">
        <f>AE75*7850*0.3%</f>
        <v>0</v>
      </c>
      <c r="AG75" s="51"/>
      <c r="AH75" s="51">
        <f>AC75*AG75</f>
        <v>0</v>
      </c>
      <c r="AI75" s="59"/>
      <c r="AJ75" s="51"/>
      <c r="AK75" s="51">
        <f>AH75-AJ75</f>
        <v>0</v>
      </c>
      <c r="AL75" s="51">
        <f>R75+AK75</f>
        <v>603700</v>
      </c>
      <c r="AM75" s="59"/>
      <c r="AN75" s="51"/>
      <c r="AO75" s="70"/>
      <c r="AP75" s="71">
        <v>1E-4</v>
      </c>
      <c r="AQ75" s="67"/>
      <c r="AR75" s="72"/>
      <c r="AS75" s="72"/>
      <c r="AT75" s="72"/>
    </row>
    <row r="76" spans="1:46" s="73" customFormat="1" ht="21.75">
      <c r="A76" s="139">
        <v>46</v>
      </c>
      <c r="B76" s="60" t="s">
        <v>46</v>
      </c>
      <c r="C76" s="61" t="s">
        <v>96</v>
      </c>
      <c r="D76" s="62" t="s">
        <v>45</v>
      </c>
      <c r="E76" s="75" t="s">
        <v>370</v>
      </c>
      <c r="F76" s="64" t="s">
        <v>195</v>
      </c>
      <c r="G76" s="65" t="s">
        <v>157</v>
      </c>
      <c r="H76" s="66" t="s">
        <v>286</v>
      </c>
      <c r="I76" s="59"/>
      <c r="J76" s="66" t="s">
        <v>329</v>
      </c>
      <c r="K76" s="59"/>
      <c r="L76" s="67" t="s">
        <v>36</v>
      </c>
      <c r="M76" s="66" t="s">
        <v>328</v>
      </c>
      <c r="N76" s="66" t="s">
        <v>284</v>
      </c>
      <c r="O76" s="66" t="s">
        <v>195</v>
      </c>
      <c r="P76" s="51">
        <f>M76*400+N76*100+O76</f>
        <v>1393</v>
      </c>
      <c r="Q76" s="59">
        <v>330</v>
      </c>
      <c r="R76" s="51">
        <f>P76*Q76</f>
        <v>459690</v>
      </c>
      <c r="S76" s="63">
        <f t="shared" si="24"/>
        <v>45.969000000000001</v>
      </c>
      <c r="T76" s="63"/>
      <c r="U76" s="63"/>
      <c r="V76" s="116"/>
      <c r="W76" s="67"/>
      <c r="X76" s="67"/>
      <c r="Y76" s="68"/>
      <c r="Z76" s="69"/>
      <c r="AA76" s="59"/>
      <c r="AB76" s="59"/>
      <c r="AC76" s="59"/>
      <c r="AD76" s="59"/>
      <c r="AE76" s="59"/>
      <c r="AF76" s="51">
        <f>AE76*7850*0.3%</f>
        <v>0</v>
      </c>
      <c r="AG76" s="51"/>
      <c r="AH76" s="51">
        <f>AC76*AG76</f>
        <v>0</v>
      </c>
      <c r="AI76" s="59"/>
      <c r="AJ76" s="51"/>
      <c r="AK76" s="51">
        <f>AH76-AJ76</f>
        <v>0</v>
      </c>
      <c r="AL76" s="51">
        <f>R76+AK76</f>
        <v>459690</v>
      </c>
      <c r="AM76" s="59"/>
      <c r="AN76" s="51"/>
      <c r="AO76" s="70"/>
      <c r="AP76" s="71">
        <v>1E-4</v>
      </c>
      <c r="AQ76" s="67"/>
      <c r="AR76" s="72"/>
      <c r="AS76" s="72"/>
      <c r="AT76" s="72"/>
    </row>
    <row r="77" spans="1:46" s="73" customFormat="1" ht="21">
      <c r="A77" s="140"/>
      <c r="B77" s="60"/>
      <c r="C77" s="61"/>
      <c r="D77" s="62"/>
      <c r="E77" s="63"/>
      <c r="F77" s="64"/>
      <c r="G77" s="65" t="s">
        <v>157</v>
      </c>
      <c r="H77" s="66" t="s">
        <v>286</v>
      </c>
      <c r="I77" s="59"/>
      <c r="J77" s="66" t="s">
        <v>319</v>
      </c>
      <c r="K77" s="59"/>
      <c r="L77" s="67" t="s">
        <v>36</v>
      </c>
      <c r="M77" s="66" t="s">
        <v>278</v>
      </c>
      <c r="N77" s="66" t="s">
        <v>284</v>
      </c>
      <c r="O77" s="66" t="s">
        <v>340</v>
      </c>
      <c r="P77" s="51">
        <f>M77*400+N77*100+O77</f>
        <v>1726</v>
      </c>
      <c r="Q77" s="59">
        <v>330</v>
      </c>
      <c r="R77" s="51">
        <f>P77*Q77</f>
        <v>569580</v>
      </c>
      <c r="S77" s="63">
        <f t="shared" si="24"/>
        <v>56.958000000000006</v>
      </c>
      <c r="T77" s="63"/>
      <c r="U77" s="63"/>
      <c r="V77" s="116"/>
      <c r="W77" s="67"/>
      <c r="X77" s="67"/>
      <c r="Y77" s="68"/>
      <c r="Z77" s="69"/>
      <c r="AA77" s="59"/>
      <c r="AB77" s="59"/>
      <c r="AC77" s="59"/>
      <c r="AD77" s="59"/>
      <c r="AE77" s="59"/>
      <c r="AF77" s="51">
        <f>AE77*7850*0.3%</f>
        <v>0</v>
      </c>
      <c r="AG77" s="51"/>
      <c r="AH77" s="51">
        <f>AC77*AG77</f>
        <v>0</v>
      </c>
      <c r="AI77" s="59"/>
      <c r="AJ77" s="51"/>
      <c r="AK77" s="51">
        <f>AH77-AJ77</f>
        <v>0</v>
      </c>
      <c r="AL77" s="51">
        <f>R77+AK77</f>
        <v>569580</v>
      </c>
      <c r="AM77" s="59"/>
      <c r="AN77" s="51"/>
      <c r="AO77" s="70"/>
      <c r="AP77" s="71">
        <v>1E-4</v>
      </c>
      <c r="AQ77" s="67"/>
      <c r="AR77" s="72"/>
      <c r="AS77" s="72"/>
      <c r="AT77" s="72"/>
    </row>
    <row r="78" spans="1:46" s="73" customFormat="1" ht="21">
      <c r="A78" s="141"/>
      <c r="B78" s="60"/>
      <c r="C78" s="61"/>
      <c r="D78" s="62"/>
      <c r="E78" s="63"/>
      <c r="F78" s="64"/>
      <c r="G78" s="65"/>
      <c r="H78" s="66"/>
      <c r="I78" s="59"/>
      <c r="J78" s="66"/>
      <c r="K78" s="59"/>
      <c r="L78" s="67"/>
      <c r="M78" s="66"/>
      <c r="N78" s="66"/>
      <c r="O78" s="66"/>
      <c r="P78" s="51"/>
      <c r="Q78" s="59"/>
      <c r="R78" s="51">
        <f>SUM(R76:R77)</f>
        <v>1029270</v>
      </c>
      <c r="S78" s="63">
        <f t="shared" si="24"/>
        <v>102.92700000000001</v>
      </c>
      <c r="T78" s="63"/>
      <c r="U78" s="63"/>
      <c r="V78" s="116"/>
      <c r="W78" s="67"/>
      <c r="X78" s="67"/>
      <c r="Y78" s="68"/>
      <c r="Z78" s="69"/>
      <c r="AA78" s="59"/>
      <c r="AB78" s="59"/>
      <c r="AC78" s="59"/>
      <c r="AD78" s="59"/>
      <c r="AE78" s="59"/>
      <c r="AF78" s="51"/>
      <c r="AG78" s="51"/>
      <c r="AH78" s="51"/>
      <c r="AI78" s="59"/>
      <c r="AJ78" s="51"/>
      <c r="AK78" s="51"/>
      <c r="AL78" s="51"/>
      <c r="AM78" s="59"/>
      <c r="AN78" s="51"/>
      <c r="AO78" s="70"/>
      <c r="AP78" s="71"/>
      <c r="AQ78" s="67"/>
      <c r="AR78" s="72"/>
      <c r="AS78" s="72"/>
      <c r="AT78" s="72"/>
    </row>
    <row r="79" spans="1:46" s="73" customFormat="1" ht="21.75">
      <c r="A79" s="121">
        <v>47</v>
      </c>
      <c r="B79" s="60" t="s">
        <v>46</v>
      </c>
      <c r="C79" s="61" t="s">
        <v>97</v>
      </c>
      <c r="D79" s="62" t="s">
        <v>45</v>
      </c>
      <c r="E79" s="75" t="s">
        <v>371</v>
      </c>
      <c r="F79" s="64" t="s">
        <v>196</v>
      </c>
      <c r="G79" s="65" t="s">
        <v>157</v>
      </c>
      <c r="H79" s="66" t="s">
        <v>265</v>
      </c>
      <c r="I79" s="59"/>
      <c r="J79" s="66" t="s">
        <v>278</v>
      </c>
      <c r="K79" s="59"/>
      <c r="L79" s="67" t="s">
        <v>36</v>
      </c>
      <c r="M79" s="66" t="s">
        <v>278</v>
      </c>
      <c r="N79" s="66" t="s">
        <v>284</v>
      </c>
      <c r="O79" s="66" t="s">
        <v>341</v>
      </c>
      <c r="P79" s="51">
        <f>M79*400+N79*100+O79</f>
        <v>1769</v>
      </c>
      <c r="Q79" s="59">
        <v>330</v>
      </c>
      <c r="R79" s="51">
        <f>P79*Q79</f>
        <v>583770</v>
      </c>
      <c r="S79" s="63">
        <f t="shared" si="24"/>
        <v>58.377000000000002</v>
      </c>
      <c r="T79" s="63"/>
      <c r="U79" s="63"/>
      <c r="V79" s="116"/>
      <c r="W79" s="67"/>
      <c r="X79" s="67"/>
      <c r="Y79" s="68"/>
      <c r="Z79" s="69"/>
      <c r="AA79" s="59"/>
      <c r="AB79" s="59"/>
      <c r="AC79" s="59"/>
      <c r="AD79" s="59"/>
      <c r="AE79" s="59"/>
      <c r="AF79" s="51">
        <f>AE79*7850*0.3%</f>
        <v>0</v>
      </c>
      <c r="AG79" s="51"/>
      <c r="AH79" s="51">
        <f>AC79*AG79</f>
        <v>0</v>
      </c>
      <c r="AI79" s="59"/>
      <c r="AJ79" s="51"/>
      <c r="AK79" s="51">
        <f>AH79-AJ79</f>
        <v>0</v>
      </c>
      <c r="AL79" s="51">
        <f>R79+AK79</f>
        <v>583770</v>
      </c>
      <c r="AM79" s="59"/>
      <c r="AN79" s="51"/>
      <c r="AO79" s="70"/>
      <c r="AP79" s="71">
        <v>1E-4</v>
      </c>
      <c r="AQ79" s="67"/>
      <c r="AR79" s="72"/>
      <c r="AS79" s="72"/>
      <c r="AT79" s="72"/>
    </row>
    <row r="80" spans="1:46" s="73" customFormat="1" ht="21">
      <c r="A80" s="121">
        <v>48</v>
      </c>
      <c r="B80" s="60" t="s">
        <v>46</v>
      </c>
      <c r="C80" s="61" t="s">
        <v>98</v>
      </c>
      <c r="D80" s="62" t="s">
        <v>54</v>
      </c>
      <c r="E80" s="76" t="s">
        <v>372</v>
      </c>
      <c r="F80" s="64" t="s">
        <v>197</v>
      </c>
      <c r="G80" s="65" t="s">
        <v>158</v>
      </c>
      <c r="H80" s="66" t="s">
        <v>287</v>
      </c>
      <c r="I80" s="59"/>
      <c r="J80" s="66"/>
      <c r="K80" s="59"/>
      <c r="L80" s="67" t="s">
        <v>36</v>
      </c>
      <c r="M80" s="66" t="s">
        <v>258</v>
      </c>
      <c r="N80" s="66" t="s">
        <v>284</v>
      </c>
      <c r="O80" s="66" t="s">
        <v>333</v>
      </c>
      <c r="P80" s="51">
        <f>M80*400+N80*100+O80</f>
        <v>918</v>
      </c>
      <c r="Q80" s="59">
        <v>100</v>
      </c>
      <c r="R80" s="51">
        <f>P80*Q80</f>
        <v>91800</v>
      </c>
      <c r="S80" s="63">
        <f t="shared" si="24"/>
        <v>9.18</v>
      </c>
      <c r="T80" s="63">
        <v>6</v>
      </c>
      <c r="U80" s="63">
        <f t="shared" si="22"/>
        <v>3.1799999999999997</v>
      </c>
      <c r="V80" s="116">
        <f t="shared" si="23"/>
        <v>8.3849999999999998</v>
      </c>
      <c r="W80" s="67"/>
      <c r="X80" s="67"/>
      <c r="Y80" s="68"/>
      <c r="Z80" s="69"/>
      <c r="AA80" s="59"/>
      <c r="AB80" s="59"/>
      <c r="AC80" s="59"/>
      <c r="AD80" s="59"/>
      <c r="AE80" s="59"/>
      <c r="AF80" s="51">
        <f>AE80*7850*0.3%</f>
        <v>0</v>
      </c>
      <c r="AG80" s="51"/>
      <c r="AH80" s="51">
        <f>AC80*AG80</f>
        <v>0</v>
      </c>
      <c r="AI80" s="59"/>
      <c r="AJ80" s="51"/>
      <c r="AK80" s="51">
        <f>AH80-AJ80</f>
        <v>0</v>
      </c>
      <c r="AL80" s="51">
        <f>R80+AK80</f>
        <v>91800</v>
      </c>
      <c r="AM80" s="59"/>
      <c r="AN80" s="51"/>
      <c r="AO80" s="70"/>
      <c r="AP80" s="71">
        <v>1E-4</v>
      </c>
      <c r="AQ80" s="67"/>
      <c r="AR80" s="72"/>
      <c r="AS80" s="72"/>
      <c r="AT80" s="72"/>
    </row>
    <row r="81" spans="1:46" s="73" customFormat="1" ht="21.75">
      <c r="A81" s="139">
        <v>49</v>
      </c>
      <c r="B81" s="60" t="s">
        <v>43</v>
      </c>
      <c r="C81" s="61" t="s">
        <v>99</v>
      </c>
      <c r="D81" s="62" t="s">
        <v>100</v>
      </c>
      <c r="E81" s="75" t="s">
        <v>373</v>
      </c>
      <c r="F81" s="64" t="s">
        <v>198</v>
      </c>
      <c r="G81" s="65" t="s">
        <v>157</v>
      </c>
      <c r="H81" s="66" t="s">
        <v>267</v>
      </c>
      <c r="I81" s="59"/>
      <c r="J81" s="66" t="s">
        <v>276</v>
      </c>
      <c r="K81" s="59"/>
      <c r="L81" s="67" t="s">
        <v>36</v>
      </c>
      <c r="M81" s="66" t="s">
        <v>333</v>
      </c>
      <c r="N81" s="66" t="s">
        <v>258</v>
      </c>
      <c r="O81" s="66" t="s">
        <v>188</v>
      </c>
      <c r="P81" s="51">
        <f>M81*400+N81*100+O81</f>
        <v>7454</v>
      </c>
      <c r="Q81" s="59">
        <v>330</v>
      </c>
      <c r="R81" s="51">
        <f>P81*Q81</f>
        <v>2459820</v>
      </c>
      <c r="S81" s="63">
        <f t="shared" si="24"/>
        <v>245.982</v>
      </c>
      <c r="T81" s="63"/>
      <c r="U81" s="63"/>
      <c r="V81" s="116"/>
      <c r="W81" s="67"/>
      <c r="X81" s="67"/>
      <c r="Y81" s="68"/>
      <c r="Z81" s="69"/>
      <c r="AA81" s="59"/>
      <c r="AB81" s="59"/>
      <c r="AC81" s="59"/>
      <c r="AD81" s="59"/>
      <c r="AE81" s="59"/>
      <c r="AF81" s="51">
        <f>AE81*7850*0.3%</f>
        <v>0</v>
      </c>
      <c r="AG81" s="51"/>
      <c r="AH81" s="51">
        <f>AC81*AG81</f>
        <v>0</v>
      </c>
      <c r="AI81" s="59"/>
      <c r="AJ81" s="51"/>
      <c r="AK81" s="51">
        <f>AH81-AJ81</f>
        <v>0</v>
      </c>
      <c r="AL81" s="51">
        <f>R81+AK81</f>
        <v>2459820</v>
      </c>
      <c r="AM81" s="59"/>
      <c r="AN81" s="51"/>
      <c r="AO81" s="70"/>
      <c r="AP81" s="71">
        <v>1E-4</v>
      </c>
      <c r="AQ81" s="67"/>
      <c r="AR81" s="72"/>
      <c r="AS81" s="72"/>
      <c r="AT81" s="72"/>
    </row>
    <row r="82" spans="1:46" s="73" customFormat="1" ht="21">
      <c r="A82" s="140"/>
      <c r="B82" s="60"/>
      <c r="C82" s="61"/>
      <c r="D82" s="62"/>
      <c r="E82" s="63"/>
      <c r="F82" s="64" t="s">
        <v>198</v>
      </c>
      <c r="G82" s="65" t="s">
        <v>158</v>
      </c>
      <c r="H82" s="66" t="s">
        <v>288</v>
      </c>
      <c r="I82" s="59"/>
      <c r="J82" s="66"/>
      <c r="K82" s="59"/>
      <c r="L82" s="67" t="s">
        <v>36</v>
      </c>
      <c r="M82" s="66" t="s">
        <v>258</v>
      </c>
      <c r="N82" s="66" t="s">
        <v>332</v>
      </c>
      <c r="O82" s="66" t="s">
        <v>342</v>
      </c>
      <c r="P82" s="51">
        <f>M82*400+N82*100+O82</f>
        <v>865</v>
      </c>
      <c r="Q82" s="59">
        <v>100</v>
      </c>
      <c r="R82" s="51">
        <f>P82*Q82</f>
        <v>86500</v>
      </c>
      <c r="S82" s="63">
        <f t="shared" si="24"/>
        <v>8.65</v>
      </c>
      <c r="T82" s="63"/>
      <c r="U82" s="63"/>
      <c r="V82" s="116"/>
      <c r="W82" s="67"/>
      <c r="X82" s="67"/>
      <c r="Y82" s="68"/>
      <c r="Z82" s="69"/>
      <c r="AA82" s="59"/>
      <c r="AB82" s="59"/>
      <c r="AC82" s="59"/>
      <c r="AD82" s="59"/>
      <c r="AE82" s="59"/>
      <c r="AF82" s="51">
        <f>AE82*7850*0.3%</f>
        <v>0</v>
      </c>
      <c r="AG82" s="51"/>
      <c r="AH82" s="51">
        <f>AC82*AG82</f>
        <v>0</v>
      </c>
      <c r="AI82" s="59"/>
      <c r="AJ82" s="51"/>
      <c r="AK82" s="51">
        <f>AH82-AJ82</f>
        <v>0</v>
      </c>
      <c r="AL82" s="51">
        <f>R82+AK82</f>
        <v>86500</v>
      </c>
      <c r="AM82" s="59"/>
      <c r="AN82" s="51"/>
      <c r="AO82" s="70"/>
      <c r="AP82" s="71">
        <v>1E-4</v>
      </c>
      <c r="AQ82" s="67"/>
      <c r="AR82" s="72"/>
      <c r="AS82" s="72"/>
      <c r="AT82" s="72"/>
    </row>
    <row r="83" spans="1:46" s="73" customFormat="1" ht="21">
      <c r="A83" s="141"/>
      <c r="B83" s="60"/>
      <c r="C83" s="61"/>
      <c r="D83" s="62"/>
      <c r="E83" s="63"/>
      <c r="F83" s="64"/>
      <c r="G83" s="65"/>
      <c r="H83" s="66"/>
      <c r="I83" s="59"/>
      <c r="J83" s="66"/>
      <c r="K83" s="59"/>
      <c r="L83" s="67"/>
      <c r="M83" s="66"/>
      <c r="N83" s="66"/>
      <c r="O83" s="66"/>
      <c r="P83" s="51"/>
      <c r="Q83" s="59"/>
      <c r="R83" s="51">
        <f>SUM(R81:R82)</f>
        <v>2546320</v>
      </c>
      <c r="S83" s="63">
        <f t="shared" si="24"/>
        <v>254.63200000000001</v>
      </c>
      <c r="T83" s="63">
        <v>105</v>
      </c>
      <c r="U83" s="63">
        <f t="shared" si="22"/>
        <v>149.63200000000001</v>
      </c>
      <c r="V83" s="116">
        <f t="shared" si="23"/>
        <v>217.22399999999999</v>
      </c>
      <c r="W83" s="67"/>
      <c r="X83" s="67"/>
      <c r="Y83" s="68"/>
      <c r="Z83" s="69"/>
      <c r="AA83" s="59"/>
      <c r="AB83" s="59"/>
      <c r="AC83" s="59"/>
      <c r="AD83" s="59"/>
      <c r="AE83" s="59"/>
      <c r="AF83" s="51"/>
      <c r="AG83" s="51"/>
      <c r="AH83" s="51"/>
      <c r="AI83" s="59"/>
      <c r="AJ83" s="51"/>
      <c r="AK83" s="51"/>
      <c r="AL83" s="51"/>
      <c r="AM83" s="59"/>
      <c r="AN83" s="51"/>
      <c r="AO83" s="70"/>
      <c r="AP83" s="71"/>
      <c r="AQ83" s="67"/>
      <c r="AR83" s="72"/>
      <c r="AS83" s="72"/>
      <c r="AT83" s="72"/>
    </row>
    <row r="84" spans="1:46" s="73" customFormat="1" ht="21">
      <c r="A84" s="139">
        <v>50</v>
      </c>
      <c r="B84" s="60" t="s">
        <v>43</v>
      </c>
      <c r="C84" s="61" t="s">
        <v>101</v>
      </c>
      <c r="D84" s="62" t="s">
        <v>54</v>
      </c>
      <c r="E84" s="79" t="s">
        <v>375</v>
      </c>
      <c r="F84" s="64" t="s">
        <v>199</v>
      </c>
      <c r="G84" s="65" t="s">
        <v>158</v>
      </c>
      <c r="H84" s="66" t="s">
        <v>289</v>
      </c>
      <c r="I84" s="59"/>
      <c r="J84" s="66"/>
      <c r="K84" s="59"/>
      <c r="L84" s="67" t="s">
        <v>36</v>
      </c>
      <c r="M84" s="66" t="s">
        <v>310</v>
      </c>
      <c r="N84" s="66" t="s">
        <v>332</v>
      </c>
      <c r="O84" s="66" t="s">
        <v>305</v>
      </c>
      <c r="P84" s="51">
        <f>M84*400+N84*100+O84</f>
        <v>2453</v>
      </c>
      <c r="Q84" s="59">
        <v>100</v>
      </c>
      <c r="R84" s="51">
        <f>P84*Q84</f>
        <v>245300</v>
      </c>
      <c r="S84" s="63">
        <f t="shared" si="24"/>
        <v>24.53</v>
      </c>
      <c r="T84" s="63"/>
      <c r="U84" s="63"/>
      <c r="V84" s="116"/>
      <c r="W84" s="67"/>
      <c r="X84" s="67"/>
      <c r="Y84" s="68"/>
      <c r="Z84" s="69"/>
      <c r="AA84" s="59"/>
      <c r="AB84" s="59"/>
      <c r="AC84" s="59"/>
      <c r="AD84" s="59"/>
      <c r="AE84" s="59"/>
      <c r="AF84" s="51">
        <f>AE84*7850*0.3%</f>
        <v>0</v>
      </c>
      <c r="AG84" s="51"/>
      <c r="AH84" s="51">
        <f>AC84*AG84</f>
        <v>0</v>
      </c>
      <c r="AI84" s="59"/>
      <c r="AJ84" s="51"/>
      <c r="AK84" s="51">
        <f>AH84-AJ84</f>
        <v>0</v>
      </c>
      <c r="AL84" s="51">
        <f>R84+AK84</f>
        <v>245300</v>
      </c>
      <c r="AM84" s="59"/>
      <c r="AN84" s="51"/>
      <c r="AO84" s="70"/>
      <c r="AP84" s="71">
        <v>1E-4</v>
      </c>
      <c r="AQ84" s="67"/>
      <c r="AR84" s="72"/>
      <c r="AS84" s="72"/>
      <c r="AT84" s="72"/>
    </row>
    <row r="85" spans="1:46" s="73" customFormat="1" ht="21">
      <c r="A85" s="140"/>
      <c r="B85" s="60" t="s">
        <v>43</v>
      </c>
      <c r="C85" s="61" t="s">
        <v>101</v>
      </c>
      <c r="D85" s="62" t="s">
        <v>54</v>
      </c>
      <c r="E85" s="80" t="s">
        <v>374</v>
      </c>
      <c r="F85" s="64" t="s">
        <v>199</v>
      </c>
      <c r="G85" s="65" t="s">
        <v>158</v>
      </c>
      <c r="H85" s="66" t="s">
        <v>290</v>
      </c>
      <c r="I85" s="59"/>
      <c r="J85" s="66"/>
      <c r="K85" s="59"/>
      <c r="L85" s="67" t="s">
        <v>36</v>
      </c>
      <c r="M85" s="66" t="s">
        <v>281</v>
      </c>
      <c r="N85" s="66" t="s">
        <v>328</v>
      </c>
      <c r="O85" s="66" t="s">
        <v>334</v>
      </c>
      <c r="P85" s="51">
        <f>M85*400+N85*100+O85</f>
        <v>10387</v>
      </c>
      <c r="Q85" s="59">
        <v>100</v>
      </c>
      <c r="R85" s="51">
        <f>P85*Q85</f>
        <v>1038700</v>
      </c>
      <c r="S85" s="63">
        <f t="shared" si="24"/>
        <v>103.87</v>
      </c>
      <c r="T85" s="63"/>
      <c r="U85" s="63"/>
      <c r="V85" s="116"/>
      <c r="W85" s="67"/>
      <c r="X85" s="67"/>
      <c r="Y85" s="68"/>
      <c r="Z85" s="69"/>
      <c r="AA85" s="59"/>
      <c r="AB85" s="59"/>
      <c r="AC85" s="59"/>
      <c r="AD85" s="59"/>
      <c r="AE85" s="59"/>
      <c r="AF85" s="51">
        <f>AE85*7850*0.3%</f>
        <v>0</v>
      </c>
      <c r="AG85" s="51"/>
      <c r="AH85" s="51">
        <f>AC85*AG85</f>
        <v>0</v>
      </c>
      <c r="AI85" s="59"/>
      <c r="AJ85" s="51"/>
      <c r="AK85" s="51">
        <f>AH85-AJ85</f>
        <v>0</v>
      </c>
      <c r="AL85" s="51">
        <f>R85+AK85</f>
        <v>1038700</v>
      </c>
      <c r="AM85" s="59"/>
      <c r="AN85" s="51"/>
      <c r="AO85" s="70"/>
      <c r="AP85" s="71">
        <v>1E-4</v>
      </c>
      <c r="AQ85" s="67"/>
      <c r="AR85" s="72"/>
      <c r="AS85" s="72"/>
      <c r="AT85" s="72"/>
    </row>
    <row r="86" spans="1:46" s="73" customFormat="1" ht="21">
      <c r="A86" s="140"/>
      <c r="B86" s="60" t="s">
        <v>43</v>
      </c>
      <c r="C86" s="61" t="s">
        <v>101</v>
      </c>
      <c r="D86" s="62" t="s">
        <v>54</v>
      </c>
      <c r="E86" s="79" t="s">
        <v>376</v>
      </c>
      <c r="F86" s="64" t="s">
        <v>199</v>
      </c>
      <c r="G86" s="65" t="s">
        <v>158</v>
      </c>
      <c r="H86" s="66" t="s">
        <v>291</v>
      </c>
      <c r="I86" s="59"/>
      <c r="J86" s="66"/>
      <c r="K86" s="59"/>
      <c r="L86" s="67" t="s">
        <v>36</v>
      </c>
      <c r="M86" s="66" t="s">
        <v>249</v>
      </c>
      <c r="N86" s="66" t="s">
        <v>332</v>
      </c>
      <c r="O86" s="66" t="s">
        <v>318</v>
      </c>
      <c r="P86" s="51">
        <f>M86*400+N86*100+O86</f>
        <v>6033</v>
      </c>
      <c r="Q86" s="59">
        <v>100</v>
      </c>
      <c r="R86" s="51">
        <f>P86*Q86</f>
        <v>603300</v>
      </c>
      <c r="S86" s="63">
        <f t="shared" si="24"/>
        <v>60.330000000000005</v>
      </c>
      <c r="T86" s="63"/>
      <c r="U86" s="63"/>
      <c r="V86" s="116"/>
      <c r="W86" s="67"/>
      <c r="X86" s="67"/>
      <c r="Y86" s="68"/>
      <c r="Z86" s="69"/>
      <c r="AA86" s="59"/>
      <c r="AB86" s="59"/>
      <c r="AC86" s="59"/>
      <c r="AD86" s="59"/>
      <c r="AE86" s="59"/>
      <c r="AF86" s="51">
        <f>AE86*7850*0.3%</f>
        <v>0</v>
      </c>
      <c r="AG86" s="51"/>
      <c r="AH86" s="51">
        <f>AC86*AG86</f>
        <v>0</v>
      </c>
      <c r="AI86" s="59"/>
      <c r="AJ86" s="51"/>
      <c r="AK86" s="51">
        <f>AH86-AJ86</f>
        <v>0</v>
      </c>
      <c r="AL86" s="51">
        <f>R86+AK86</f>
        <v>603300</v>
      </c>
      <c r="AM86" s="59"/>
      <c r="AN86" s="51"/>
      <c r="AO86" s="70"/>
      <c r="AP86" s="71">
        <v>1E-4</v>
      </c>
      <c r="AQ86" s="67"/>
      <c r="AR86" s="72"/>
      <c r="AS86" s="72"/>
      <c r="AT86" s="72"/>
    </row>
    <row r="87" spans="1:46" s="73" customFormat="1" ht="21">
      <c r="A87" s="141"/>
      <c r="B87" s="162" t="s">
        <v>408</v>
      </c>
      <c r="C87" s="163"/>
      <c r="D87" s="164"/>
      <c r="E87" s="79"/>
      <c r="F87" s="64"/>
      <c r="G87" s="65"/>
      <c r="H87" s="66"/>
      <c r="I87" s="59"/>
      <c r="J87" s="66"/>
      <c r="K87" s="59"/>
      <c r="L87" s="67"/>
      <c r="M87" s="66"/>
      <c r="N87" s="66"/>
      <c r="O87" s="66"/>
      <c r="P87" s="51"/>
      <c r="Q87" s="59"/>
      <c r="R87" s="51">
        <f>SUM(R84:R86)</f>
        <v>1887300</v>
      </c>
      <c r="S87" s="63">
        <f t="shared" si="24"/>
        <v>188.73000000000002</v>
      </c>
      <c r="T87" s="63"/>
      <c r="U87" s="63"/>
      <c r="V87" s="116"/>
      <c r="W87" s="67"/>
      <c r="X87" s="67"/>
      <c r="Y87" s="68"/>
      <c r="Z87" s="69"/>
      <c r="AA87" s="59"/>
      <c r="AB87" s="59"/>
      <c r="AC87" s="59"/>
      <c r="AD87" s="59"/>
      <c r="AE87" s="59"/>
      <c r="AF87" s="51"/>
      <c r="AG87" s="51"/>
      <c r="AH87" s="51"/>
      <c r="AI87" s="59"/>
      <c r="AJ87" s="51"/>
      <c r="AK87" s="51"/>
      <c r="AL87" s="51"/>
      <c r="AM87" s="59"/>
      <c r="AN87" s="51"/>
      <c r="AO87" s="70"/>
      <c r="AP87" s="71"/>
      <c r="AQ87" s="67"/>
      <c r="AR87" s="72"/>
      <c r="AS87" s="72"/>
      <c r="AT87" s="72"/>
    </row>
    <row r="88" spans="1:46" s="73" customFormat="1" ht="21">
      <c r="A88" s="121">
        <v>51</v>
      </c>
      <c r="B88" s="60" t="s">
        <v>46</v>
      </c>
      <c r="C88" s="61" t="s">
        <v>356</v>
      </c>
      <c r="D88" s="62" t="s">
        <v>45</v>
      </c>
      <c r="E88" s="83" t="s">
        <v>399</v>
      </c>
      <c r="F88" s="64" t="s">
        <v>285</v>
      </c>
      <c r="G88" s="65" t="s">
        <v>357</v>
      </c>
      <c r="H88" s="66" t="s">
        <v>315</v>
      </c>
      <c r="I88" s="59"/>
      <c r="J88" s="66"/>
      <c r="K88" s="59"/>
      <c r="L88" s="67" t="s">
        <v>36</v>
      </c>
      <c r="M88" s="66" t="s">
        <v>270</v>
      </c>
      <c r="N88" s="66" t="s">
        <v>332</v>
      </c>
      <c r="O88" s="66" t="s">
        <v>332</v>
      </c>
      <c r="P88" s="51">
        <f>M88*400+N88*100+O88</f>
        <v>2800</v>
      </c>
      <c r="Q88" s="59">
        <v>330</v>
      </c>
      <c r="R88" s="51">
        <f>P88*Q88</f>
        <v>924000</v>
      </c>
      <c r="S88" s="63">
        <f t="shared" si="24"/>
        <v>92.4</v>
      </c>
      <c r="T88" s="63"/>
      <c r="U88" s="63"/>
      <c r="V88" s="116"/>
      <c r="W88" s="67"/>
      <c r="X88" s="67"/>
      <c r="Y88" s="68"/>
      <c r="Z88" s="69"/>
      <c r="AA88" s="59"/>
      <c r="AB88" s="59"/>
      <c r="AC88" s="59"/>
      <c r="AD88" s="59"/>
      <c r="AE88" s="59"/>
      <c r="AF88" s="51"/>
      <c r="AG88" s="51"/>
      <c r="AH88" s="51"/>
      <c r="AI88" s="59"/>
      <c r="AJ88" s="51"/>
      <c r="AK88" s="51"/>
      <c r="AL88" s="51"/>
      <c r="AM88" s="59"/>
      <c r="AN88" s="51"/>
      <c r="AO88" s="70"/>
      <c r="AP88" s="71">
        <v>1E-4</v>
      </c>
      <c r="AQ88" s="67"/>
      <c r="AR88" s="72"/>
      <c r="AS88" s="72"/>
      <c r="AT88" s="72"/>
    </row>
    <row r="89" spans="1:46" s="73" customFormat="1" ht="21">
      <c r="A89" s="121">
        <v>52</v>
      </c>
      <c r="B89" s="60" t="s">
        <v>46</v>
      </c>
      <c r="C89" s="61" t="s">
        <v>102</v>
      </c>
      <c r="D89" s="62" t="s">
        <v>56</v>
      </c>
      <c r="E89" s="63">
        <v>3470300130083</v>
      </c>
      <c r="F89" s="64" t="s">
        <v>200</v>
      </c>
      <c r="G89" s="65" t="s">
        <v>158</v>
      </c>
      <c r="H89" s="66" t="s">
        <v>292</v>
      </c>
      <c r="I89" s="59"/>
      <c r="J89" s="66"/>
      <c r="K89" s="59"/>
      <c r="L89" s="67" t="s">
        <v>36</v>
      </c>
      <c r="M89" s="66" t="s">
        <v>259</v>
      </c>
      <c r="N89" s="66" t="s">
        <v>328</v>
      </c>
      <c r="O89" s="66" t="s">
        <v>336</v>
      </c>
      <c r="P89" s="51">
        <f>M89*400+N89*100+O89</f>
        <v>2357</v>
      </c>
      <c r="Q89" s="59">
        <v>100</v>
      </c>
      <c r="R89" s="51">
        <f>P89*Q89</f>
        <v>235700</v>
      </c>
      <c r="S89" s="63">
        <f t="shared" si="24"/>
        <v>23.57</v>
      </c>
      <c r="T89" s="63"/>
      <c r="U89" s="63"/>
      <c r="V89" s="116"/>
      <c r="W89" s="67"/>
      <c r="X89" s="67"/>
      <c r="Y89" s="68"/>
      <c r="Z89" s="69"/>
      <c r="AA89" s="59"/>
      <c r="AB89" s="59"/>
      <c r="AC89" s="59"/>
      <c r="AD89" s="59"/>
      <c r="AE89" s="59"/>
      <c r="AF89" s="51">
        <f>AE89*7850*0.3%</f>
        <v>0</v>
      </c>
      <c r="AG89" s="51"/>
      <c r="AH89" s="51">
        <f>AC89*AG89</f>
        <v>0</v>
      </c>
      <c r="AI89" s="59"/>
      <c r="AJ89" s="51"/>
      <c r="AK89" s="51">
        <f>AH89-AJ89</f>
        <v>0</v>
      </c>
      <c r="AL89" s="51">
        <f>R89+AK89</f>
        <v>235700</v>
      </c>
      <c r="AM89" s="59"/>
      <c r="AN89" s="51"/>
      <c r="AO89" s="70"/>
      <c r="AP89" s="71">
        <v>1E-4</v>
      </c>
      <c r="AQ89" s="67"/>
      <c r="AR89" s="72"/>
      <c r="AS89" s="72"/>
      <c r="AT89" s="72"/>
    </row>
    <row r="90" spans="1:46" s="73" customFormat="1" ht="21">
      <c r="A90" s="139">
        <v>53</v>
      </c>
      <c r="B90" s="60" t="s">
        <v>46</v>
      </c>
      <c r="C90" s="61" t="s">
        <v>103</v>
      </c>
      <c r="D90" s="62" t="s">
        <v>45</v>
      </c>
      <c r="E90" s="63">
        <v>3470300128194</v>
      </c>
      <c r="F90" s="64" t="s">
        <v>201</v>
      </c>
      <c r="G90" s="65" t="s">
        <v>158</v>
      </c>
      <c r="H90" s="66" t="s">
        <v>293</v>
      </c>
      <c r="I90" s="59"/>
      <c r="J90" s="66"/>
      <c r="K90" s="59"/>
      <c r="L90" s="67" t="s">
        <v>36</v>
      </c>
      <c r="M90" s="66" t="s">
        <v>292</v>
      </c>
      <c r="N90" s="66" t="s">
        <v>328</v>
      </c>
      <c r="O90" s="66" t="s">
        <v>309</v>
      </c>
      <c r="P90" s="51">
        <f>M90*400+N90*100+O90</f>
        <v>7177</v>
      </c>
      <c r="Q90" s="59">
        <v>100</v>
      </c>
      <c r="R90" s="51">
        <f>P90*Q90</f>
        <v>717700</v>
      </c>
      <c r="S90" s="63">
        <f t="shared" si="24"/>
        <v>71.77000000000001</v>
      </c>
      <c r="T90" s="63"/>
      <c r="U90" s="63"/>
      <c r="V90" s="116"/>
      <c r="W90" s="67"/>
      <c r="X90" s="67"/>
      <c r="Y90" s="68"/>
      <c r="Z90" s="69"/>
      <c r="AA90" s="59"/>
      <c r="AB90" s="59"/>
      <c r="AC90" s="59"/>
      <c r="AD90" s="59"/>
      <c r="AE90" s="59"/>
      <c r="AF90" s="51">
        <f>AE90*7850*0.3%</f>
        <v>0</v>
      </c>
      <c r="AG90" s="51"/>
      <c r="AH90" s="51">
        <f>AC90*AG90</f>
        <v>0</v>
      </c>
      <c r="AI90" s="59"/>
      <c r="AJ90" s="51"/>
      <c r="AK90" s="51">
        <f>AH90-AJ90</f>
        <v>0</v>
      </c>
      <c r="AL90" s="51">
        <f>R90+AK90</f>
        <v>717700</v>
      </c>
      <c r="AM90" s="59"/>
      <c r="AN90" s="51"/>
      <c r="AO90" s="70"/>
      <c r="AP90" s="71">
        <v>1E-4</v>
      </c>
      <c r="AQ90" s="67"/>
      <c r="AR90" s="72"/>
      <c r="AS90" s="72"/>
      <c r="AT90" s="72"/>
    </row>
    <row r="91" spans="1:46" s="73" customFormat="1" ht="21">
      <c r="A91" s="140"/>
      <c r="B91" s="60"/>
      <c r="C91" s="61"/>
      <c r="D91" s="62"/>
      <c r="E91" s="63"/>
      <c r="F91" s="64" t="s">
        <v>201</v>
      </c>
      <c r="G91" s="65" t="s">
        <v>158</v>
      </c>
      <c r="H91" s="66" t="s">
        <v>294</v>
      </c>
      <c r="I91" s="59"/>
      <c r="J91" s="66"/>
      <c r="K91" s="59"/>
      <c r="L91" s="67" t="s">
        <v>36</v>
      </c>
      <c r="M91" s="66" t="s">
        <v>236</v>
      </c>
      <c r="N91" s="66" t="s">
        <v>332</v>
      </c>
      <c r="O91" s="66" t="s">
        <v>220</v>
      </c>
      <c r="P91" s="51">
        <f>M91*400+N91*100+O91</f>
        <v>4437</v>
      </c>
      <c r="Q91" s="59">
        <v>190</v>
      </c>
      <c r="R91" s="51">
        <f>P91*Q91</f>
        <v>843030</v>
      </c>
      <c r="S91" s="63">
        <f t="shared" si="24"/>
        <v>84.302999999999997</v>
      </c>
      <c r="T91" s="63"/>
      <c r="U91" s="63"/>
      <c r="V91" s="116"/>
      <c r="W91" s="67"/>
      <c r="X91" s="67"/>
      <c r="Y91" s="68"/>
      <c r="Z91" s="69"/>
      <c r="AA91" s="59"/>
      <c r="AB91" s="59"/>
      <c r="AC91" s="59"/>
      <c r="AD91" s="59"/>
      <c r="AE91" s="59"/>
      <c r="AF91" s="51">
        <f>AE91*7850*0.3%</f>
        <v>0</v>
      </c>
      <c r="AG91" s="51"/>
      <c r="AH91" s="51">
        <f>AC91*AG91</f>
        <v>0</v>
      </c>
      <c r="AI91" s="59"/>
      <c r="AJ91" s="51"/>
      <c r="AK91" s="51">
        <f>AH91-AJ91</f>
        <v>0</v>
      </c>
      <c r="AL91" s="51">
        <f>R91+AK91</f>
        <v>843030</v>
      </c>
      <c r="AM91" s="59"/>
      <c r="AN91" s="51"/>
      <c r="AO91" s="70"/>
      <c r="AP91" s="71">
        <v>1E-4</v>
      </c>
      <c r="AQ91" s="67"/>
      <c r="AR91" s="72"/>
      <c r="AS91" s="72"/>
      <c r="AT91" s="72"/>
    </row>
    <row r="92" spans="1:46" s="73" customFormat="1" ht="21">
      <c r="A92" s="141"/>
      <c r="B92" s="60"/>
      <c r="C92" s="61"/>
      <c r="D92" s="62"/>
      <c r="E92" s="63"/>
      <c r="F92" s="64"/>
      <c r="G92" s="65"/>
      <c r="H92" s="66"/>
      <c r="I92" s="59"/>
      <c r="J92" s="66"/>
      <c r="K92" s="59"/>
      <c r="L92" s="67"/>
      <c r="M92" s="66"/>
      <c r="N92" s="66"/>
      <c r="O92" s="66"/>
      <c r="P92" s="51"/>
      <c r="Q92" s="59"/>
      <c r="R92" s="51">
        <f>SUM(R90:R91)</f>
        <v>1560730</v>
      </c>
      <c r="S92" s="63">
        <f>SUM(S90:S91)</f>
        <v>156.07300000000001</v>
      </c>
      <c r="T92" s="63"/>
      <c r="U92" s="63"/>
      <c r="V92" s="116"/>
      <c r="W92" s="67"/>
      <c r="X92" s="67"/>
      <c r="Y92" s="68"/>
      <c r="Z92" s="69"/>
      <c r="AA92" s="59"/>
      <c r="AB92" s="59"/>
      <c r="AC92" s="59"/>
      <c r="AD92" s="59"/>
      <c r="AE92" s="59"/>
      <c r="AF92" s="51"/>
      <c r="AG92" s="51"/>
      <c r="AH92" s="51"/>
      <c r="AI92" s="59"/>
      <c r="AJ92" s="51"/>
      <c r="AK92" s="51"/>
      <c r="AL92" s="51"/>
      <c r="AM92" s="59"/>
      <c r="AN92" s="51"/>
      <c r="AO92" s="70"/>
      <c r="AP92" s="71"/>
      <c r="AQ92" s="67"/>
      <c r="AR92" s="72"/>
      <c r="AS92" s="72"/>
      <c r="AT92" s="72"/>
    </row>
    <row r="93" spans="1:46" s="73" customFormat="1" ht="21.75">
      <c r="A93" s="121">
        <v>54</v>
      </c>
      <c r="B93" s="60" t="s">
        <v>46</v>
      </c>
      <c r="C93" s="61" t="s">
        <v>104</v>
      </c>
      <c r="D93" s="62" t="s">
        <v>105</v>
      </c>
      <c r="E93" s="57" t="s">
        <v>377</v>
      </c>
      <c r="F93" s="64" t="s">
        <v>202</v>
      </c>
      <c r="G93" s="65" t="s">
        <v>157</v>
      </c>
      <c r="H93" s="66" t="s">
        <v>267</v>
      </c>
      <c r="I93" s="59"/>
      <c r="J93" s="66" t="s">
        <v>301</v>
      </c>
      <c r="K93" s="59"/>
      <c r="L93" s="67" t="s">
        <v>36</v>
      </c>
      <c r="M93" s="66" t="s">
        <v>249</v>
      </c>
      <c r="N93" s="66" t="s">
        <v>258</v>
      </c>
      <c r="O93" s="66" t="s">
        <v>323</v>
      </c>
      <c r="P93" s="51">
        <f>M93*400+N93*100+O93</f>
        <v>6262</v>
      </c>
      <c r="Q93" s="59">
        <v>330</v>
      </c>
      <c r="R93" s="51">
        <f>P93*Q93</f>
        <v>2066460</v>
      </c>
      <c r="S93" s="63">
        <f>R93*0.01%</f>
        <v>206.64600000000002</v>
      </c>
      <c r="T93" s="63"/>
      <c r="U93" s="63"/>
      <c r="V93" s="116"/>
      <c r="W93" s="67"/>
      <c r="X93" s="67"/>
      <c r="Y93" s="68"/>
      <c r="Z93" s="69"/>
      <c r="AA93" s="59"/>
      <c r="AB93" s="59"/>
      <c r="AC93" s="59"/>
      <c r="AD93" s="59"/>
      <c r="AE93" s="59"/>
      <c r="AF93" s="51">
        <f>AE93*7850*0.3%</f>
        <v>0</v>
      </c>
      <c r="AG93" s="51"/>
      <c r="AH93" s="51">
        <f>AC93*AG93</f>
        <v>0</v>
      </c>
      <c r="AI93" s="59"/>
      <c r="AJ93" s="51"/>
      <c r="AK93" s="51">
        <f>AH93-AJ93</f>
        <v>0</v>
      </c>
      <c r="AL93" s="51">
        <f>R93+AK93</f>
        <v>2066460</v>
      </c>
      <c r="AM93" s="59"/>
      <c r="AN93" s="51"/>
      <c r="AO93" s="70"/>
      <c r="AP93" s="71">
        <v>1E-4</v>
      </c>
      <c r="AQ93" s="67"/>
      <c r="AR93" s="72"/>
      <c r="AS93" s="72"/>
      <c r="AT93" s="72"/>
    </row>
    <row r="94" spans="1:46" s="73" customFormat="1" ht="21.75">
      <c r="A94" s="139">
        <v>55</v>
      </c>
      <c r="B94" s="60" t="s">
        <v>43</v>
      </c>
      <c r="C94" s="61" t="s">
        <v>106</v>
      </c>
      <c r="D94" s="62" t="s">
        <v>45</v>
      </c>
      <c r="E94" s="57" t="s">
        <v>378</v>
      </c>
      <c r="F94" s="64" t="s">
        <v>203</v>
      </c>
      <c r="G94" s="65" t="s">
        <v>157</v>
      </c>
      <c r="H94" s="66" t="s">
        <v>295</v>
      </c>
      <c r="I94" s="59"/>
      <c r="J94" s="66" t="s">
        <v>259</v>
      </c>
      <c r="K94" s="59"/>
      <c r="L94" s="67" t="s">
        <v>36</v>
      </c>
      <c r="M94" s="66" t="s">
        <v>258</v>
      </c>
      <c r="N94" s="66" t="s">
        <v>328</v>
      </c>
      <c r="O94" s="66" t="s">
        <v>282</v>
      </c>
      <c r="P94" s="51">
        <f>M94*400+N94*100+O94</f>
        <v>1155</v>
      </c>
      <c r="Q94" s="59">
        <v>330</v>
      </c>
      <c r="R94" s="51">
        <f>P94*Q94</f>
        <v>381150</v>
      </c>
      <c r="S94" s="63">
        <f>R94*0.01%</f>
        <v>38.115000000000002</v>
      </c>
      <c r="T94" s="63"/>
      <c r="U94" s="63"/>
      <c r="V94" s="116"/>
      <c r="W94" s="67"/>
      <c r="X94" s="67"/>
      <c r="Y94" s="68"/>
      <c r="Z94" s="69"/>
      <c r="AA94" s="59"/>
      <c r="AB94" s="59"/>
      <c r="AC94" s="59"/>
      <c r="AD94" s="59"/>
      <c r="AE94" s="59"/>
      <c r="AF94" s="51">
        <f>AE94*7850*0.3%</f>
        <v>0</v>
      </c>
      <c r="AG94" s="51"/>
      <c r="AH94" s="51">
        <f>AC94*AG94</f>
        <v>0</v>
      </c>
      <c r="AI94" s="59"/>
      <c r="AJ94" s="51"/>
      <c r="AK94" s="51">
        <f>AH94-AJ94</f>
        <v>0</v>
      </c>
      <c r="AL94" s="51">
        <f>R94+AK94</f>
        <v>381150</v>
      </c>
      <c r="AM94" s="59"/>
      <c r="AN94" s="51"/>
      <c r="AO94" s="70"/>
      <c r="AP94" s="71">
        <v>1E-4</v>
      </c>
      <c r="AQ94" s="67"/>
      <c r="AR94" s="72"/>
      <c r="AS94" s="72"/>
      <c r="AT94" s="72"/>
    </row>
    <row r="95" spans="1:46" s="73" customFormat="1" ht="21">
      <c r="A95" s="140"/>
      <c r="B95" s="60"/>
      <c r="C95" s="61"/>
      <c r="D95" s="62"/>
      <c r="E95" s="63"/>
      <c r="F95" s="64" t="s">
        <v>203</v>
      </c>
      <c r="G95" s="65" t="s">
        <v>158</v>
      </c>
      <c r="H95" s="66" t="s">
        <v>166</v>
      </c>
      <c r="I95" s="59"/>
      <c r="J95" s="66"/>
      <c r="K95" s="59"/>
      <c r="L95" s="67" t="s">
        <v>36</v>
      </c>
      <c r="M95" s="66" t="s">
        <v>259</v>
      </c>
      <c r="N95" s="66" t="s">
        <v>332</v>
      </c>
      <c r="O95" s="66" t="s">
        <v>289</v>
      </c>
      <c r="P95" s="51">
        <f>M95*400+N95*100+O95</f>
        <v>2097</v>
      </c>
      <c r="Q95" s="59">
        <v>100</v>
      </c>
      <c r="R95" s="51">
        <f>P95*Q95</f>
        <v>209700</v>
      </c>
      <c r="S95" s="63">
        <f>R95*0.01%</f>
        <v>20.970000000000002</v>
      </c>
      <c r="T95" s="63"/>
      <c r="U95" s="63"/>
      <c r="V95" s="116"/>
      <c r="W95" s="67"/>
      <c r="X95" s="67"/>
      <c r="Y95" s="68"/>
      <c r="Z95" s="69"/>
      <c r="AA95" s="59"/>
      <c r="AB95" s="59"/>
      <c r="AC95" s="59"/>
      <c r="AD95" s="59"/>
      <c r="AE95" s="59"/>
      <c r="AF95" s="51">
        <f>AE95*7850*0.3%</f>
        <v>0</v>
      </c>
      <c r="AG95" s="51"/>
      <c r="AH95" s="51">
        <f>AC95*AG95</f>
        <v>0</v>
      </c>
      <c r="AI95" s="59"/>
      <c r="AJ95" s="51"/>
      <c r="AK95" s="51">
        <f>AH95-AJ95</f>
        <v>0</v>
      </c>
      <c r="AL95" s="51">
        <f>R95+AK95</f>
        <v>209700</v>
      </c>
      <c r="AM95" s="59"/>
      <c r="AN95" s="51"/>
      <c r="AO95" s="70"/>
      <c r="AP95" s="71">
        <v>1E-4</v>
      </c>
      <c r="AQ95" s="67"/>
      <c r="AR95" s="72"/>
      <c r="AS95" s="72"/>
      <c r="AT95" s="72"/>
    </row>
    <row r="96" spans="1:46" s="73" customFormat="1" ht="21">
      <c r="A96" s="141"/>
      <c r="B96" s="60"/>
      <c r="C96" s="61"/>
      <c r="D96" s="62"/>
      <c r="E96" s="63"/>
      <c r="F96" s="64"/>
      <c r="G96" s="65"/>
      <c r="H96" s="66"/>
      <c r="I96" s="59"/>
      <c r="J96" s="66"/>
      <c r="K96" s="59"/>
      <c r="L96" s="67"/>
      <c r="M96" s="66"/>
      <c r="N96" s="66"/>
      <c r="O96" s="66"/>
      <c r="P96" s="51"/>
      <c r="Q96" s="59"/>
      <c r="R96" s="51">
        <f>SUM(R94:R95)</f>
        <v>590850</v>
      </c>
      <c r="S96" s="63">
        <f>R96*0.01%</f>
        <v>59.085000000000001</v>
      </c>
      <c r="T96" s="63"/>
      <c r="U96" s="63"/>
      <c r="V96" s="116"/>
      <c r="W96" s="67"/>
      <c r="X96" s="67"/>
      <c r="Y96" s="68"/>
      <c r="Z96" s="69"/>
      <c r="AA96" s="59"/>
      <c r="AB96" s="59"/>
      <c r="AC96" s="59"/>
      <c r="AD96" s="59"/>
      <c r="AE96" s="59"/>
      <c r="AF96" s="51"/>
      <c r="AG96" s="51"/>
      <c r="AH96" s="51"/>
      <c r="AI96" s="59"/>
      <c r="AJ96" s="51"/>
      <c r="AK96" s="51"/>
      <c r="AL96" s="51"/>
      <c r="AM96" s="59"/>
      <c r="AN96" s="51"/>
      <c r="AO96" s="70"/>
      <c r="AP96" s="71"/>
      <c r="AQ96" s="67"/>
      <c r="AR96" s="72"/>
      <c r="AS96" s="72"/>
      <c r="AT96" s="72"/>
    </row>
    <row r="97" spans="1:46" s="73" customFormat="1" ht="21">
      <c r="A97" s="121">
        <v>56</v>
      </c>
      <c r="B97" s="60" t="s">
        <v>46</v>
      </c>
      <c r="C97" s="61" t="s">
        <v>107</v>
      </c>
      <c r="D97" s="62" t="s">
        <v>45</v>
      </c>
      <c r="E97" s="63">
        <v>3470300135328</v>
      </c>
      <c r="F97" s="64" t="s">
        <v>174</v>
      </c>
      <c r="G97" s="65" t="s">
        <v>158</v>
      </c>
      <c r="H97" s="66" t="s">
        <v>296</v>
      </c>
      <c r="I97" s="59"/>
      <c r="J97" s="66"/>
      <c r="K97" s="59"/>
      <c r="L97" s="67" t="s">
        <v>36</v>
      </c>
      <c r="M97" s="66" t="s">
        <v>211</v>
      </c>
      <c r="N97" s="66" t="s">
        <v>332</v>
      </c>
      <c r="O97" s="66" t="s">
        <v>318</v>
      </c>
      <c r="P97" s="51">
        <f>M97*400+N97*100+O97</f>
        <v>4033</v>
      </c>
      <c r="Q97" s="59">
        <v>100</v>
      </c>
      <c r="R97" s="51">
        <f>P97*Q97</f>
        <v>403300</v>
      </c>
      <c r="S97" s="63">
        <f t="shared" ref="S97:S130" si="25">R97*0.01%</f>
        <v>40.330000000000005</v>
      </c>
      <c r="T97" s="63"/>
      <c r="U97" s="63"/>
      <c r="V97" s="116"/>
      <c r="W97" s="67"/>
      <c r="X97" s="67"/>
      <c r="Y97" s="68"/>
      <c r="Z97" s="69"/>
      <c r="AA97" s="59"/>
      <c r="AB97" s="59"/>
      <c r="AC97" s="59"/>
      <c r="AD97" s="59"/>
      <c r="AE97" s="59"/>
      <c r="AF97" s="51">
        <f>AE97*7850*0.3%</f>
        <v>0</v>
      </c>
      <c r="AG97" s="51"/>
      <c r="AH97" s="51">
        <f>AC97*AG97</f>
        <v>0</v>
      </c>
      <c r="AI97" s="59"/>
      <c r="AJ97" s="51"/>
      <c r="AK97" s="51">
        <f>AH97-AJ97</f>
        <v>0</v>
      </c>
      <c r="AL97" s="51">
        <f>R97+AK97</f>
        <v>403300</v>
      </c>
      <c r="AM97" s="59"/>
      <c r="AN97" s="51"/>
      <c r="AO97" s="70"/>
      <c r="AP97" s="71">
        <v>1E-4</v>
      </c>
      <c r="AQ97" s="67"/>
      <c r="AR97" s="72"/>
      <c r="AS97" s="72"/>
      <c r="AT97" s="72"/>
    </row>
    <row r="98" spans="1:46" s="73" customFormat="1" ht="21.75">
      <c r="A98" s="139">
        <v>57</v>
      </c>
      <c r="B98" s="60" t="s">
        <v>43</v>
      </c>
      <c r="C98" s="61" t="s">
        <v>108</v>
      </c>
      <c r="D98" s="62" t="s">
        <v>45</v>
      </c>
      <c r="E98" s="57" t="s">
        <v>379</v>
      </c>
      <c r="F98" s="64" t="s">
        <v>204</v>
      </c>
      <c r="G98" s="65" t="s">
        <v>157</v>
      </c>
      <c r="H98" s="66" t="s">
        <v>297</v>
      </c>
      <c r="I98" s="59"/>
      <c r="J98" s="66" t="s">
        <v>330</v>
      </c>
      <c r="K98" s="59"/>
      <c r="L98" s="67" t="s">
        <v>36</v>
      </c>
      <c r="M98" s="66" t="s">
        <v>258</v>
      </c>
      <c r="N98" s="66" t="s">
        <v>332</v>
      </c>
      <c r="O98" s="66" t="s">
        <v>252</v>
      </c>
      <c r="P98" s="51">
        <f>M98*400+N98*100+O98</f>
        <v>891</v>
      </c>
      <c r="Q98" s="59">
        <v>330</v>
      </c>
      <c r="R98" s="51">
        <f>P98*Q98</f>
        <v>294030</v>
      </c>
      <c r="S98" s="63">
        <f t="shared" si="25"/>
        <v>29.403000000000002</v>
      </c>
      <c r="T98" s="63"/>
      <c r="U98" s="63"/>
      <c r="V98" s="116"/>
      <c r="W98" s="67"/>
      <c r="X98" s="67"/>
      <c r="Y98" s="68"/>
      <c r="Z98" s="69"/>
      <c r="AA98" s="59"/>
      <c r="AB98" s="59"/>
      <c r="AC98" s="59"/>
      <c r="AD98" s="59"/>
      <c r="AE98" s="59"/>
      <c r="AF98" s="51">
        <f>AE98*7850*0.3%</f>
        <v>0</v>
      </c>
      <c r="AG98" s="51"/>
      <c r="AH98" s="51">
        <f>AC98*AG98</f>
        <v>0</v>
      </c>
      <c r="AI98" s="59"/>
      <c r="AJ98" s="51"/>
      <c r="AK98" s="51">
        <f>AH98-AJ98</f>
        <v>0</v>
      </c>
      <c r="AL98" s="51">
        <f>R98+AK98</f>
        <v>294030</v>
      </c>
      <c r="AM98" s="59"/>
      <c r="AN98" s="51"/>
      <c r="AO98" s="70"/>
      <c r="AP98" s="71">
        <v>1E-4</v>
      </c>
      <c r="AQ98" s="67"/>
      <c r="AR98" s="72"/>
      <c r="AS98" s="72"/>
      <c r="AT98" s="72"/>
    </row>
    <row r="99" spans="1:46" s="73" customFormat="1" ht="21">
      <c r="A99" s="140"/>
      <c r="B99" s="60"/>
      <c r="C99" s="61"/>
      <c r="D99" s="62"/>
      <c r="E99" s="63"/>
      <c r="F99" s="64"/>
      <c r="G99" s="65" t="s">
        <v>157</v>
      </c>
      <c r="H99" s="66" t="s">
        <v>298</v>
      </c>
      <c r="I99" s="59"/>
      <c r="J99" s="66" t="s">
        <v>280</v>
      </c>
      <c r="K99" s="59"/>
      <c r="L99" s="67" t="s">
        <v>36</v>
      </c>
      <c r="M99" s="66" t="s">
        <v>284</v>
      </c>
      <c r="N99" s="66" t="s">
        <v>284</v>
      </c>
      <c r="O99" s="66" t="s">
        <v>301</v>
      </c>
      <c r="P99" s="51">
        <f>M99*400+N99*100+O99</f>
        <v>549</v>
      </c>
      <c r="Q99" s="59">
        <v>330</v>
      </c>
      <c r="R99" s="51">
        <f>P99*Q99</f>
        <v>181170</v>
      </c>
      <c r="S99" s="63">
        <f t="shared" si="25"/>
        <v>18.117000000000001</v>
      </c>
      <c r="T99" s="63"/>
      <c r="U99" s="63"/>
      <c r="V99" s="116"/>
      <c r="W99" s="67"/>
      <c r="X99" s="67"/>
      <c r="Y99" s="68"/>
      <c r="Z99" s="69"/>
      <c r="AA99" s="59"/>
      <c r="AB99" s="59"/>
      <c r="AC99" s="59"/>
      <c r="AD99" s="59"/>
      <c r="AE99" s="59"/>
      <c r="AF99" s="51">
        <f>AE99*7850*0.3%</f>
        <v>0</v>
      </c>
      <c r="AG99" s="51"/>
      <c r="AH99" s="51">
        <f>AC99*AG99</f>
        <v>0</v>
      </c>
      <c r="AI99" s="59"/>
      <c r="AJ99" s="51"/>
      <c r="AK99" s="51">
        <f>AH99-AJ99</f>
        <v>0</v>
      </c>
      <c r="AL99" s="51">
        <f>R99+AK99</f>
        <v>181170</v>
      </c>
      <c r="AM99" s="59"/>
      <c r="AN99" s="51"/>
      <c r="AO99" s="70"/>
      <c r="AP99" s="71">
        <v>1E-4</v>
      </c>
      <c r="AQ99" s="67"/>
      <c r="AR99" s="72"/>
      <c r="AS99" s="72"/>
      <c r="AT99" s="72"/>
    </row>
    <row r="100" spans="1:46" s="73" customFormat="1" ht="21">
      <c r="A100" s="140"/>
      <c r="B100" s="60"/>
      <c r="C100" s="61"/>
      <c r="D100" s="62"/>
      <c r="E100" s="63"/>
      <c r="F100" s="64"/>
      <c r="G100" s="65" t="s">
        <v>157</v>
      </c>
      <c r="H100" s="66" t="s">
        <v>297</v>
      </c>
      <c r="I100" s="59"/>
      <c r="J100" s="66" t="s">
        <v>220</v>
      </c>
      <c r="K100" s="59"/>
      <c r="L100" s="67" t="s">
        <v>36</v>
      </c>
      <c r="M100" s="66" t="s">
        <v>284</v>
      </c>
      <c r="N100" s="66" t="s">
        <v>328</v>
      </c>
      <c r="O100" s="66" t="s">
        <v>266</v>
      </c>
      <c r="P100" s="51">
        <f>M100*400+N100*100+O100</f>
        <v>716</v>
      </c>
      <c r="Q100" s="59">
        <v>330</v>
      </c>
      <c r="R100" s="51">
        <f>P100*Q100</f>
        <v>236280</v>
      </c>
      <c r="S100" s="63">
        <f t="shared" si="25"/>
        <v>23.628</v>
      </c>
      <c r="T100" s="63"/>
      <c r="U100" s="63"/>
      <c r="V100" s="116"/>
      <c r="W100" s="67"/>
      <c r="X100" s="67"/>
      <c r="Y100" s="68"/>
      <c r="Z100" s="69"/>
      <c r="AA100" s="59"/>
      <c r="AB100" s="59"/>
      <c r="AC100" s="59"/>
      <c r="AD100" s="59"/>
      <c r="AE100" s="59"/>
      <c r="AF100" s="51">
        <f>AE100*7850*0.3%</f>
        <v>0</v>
      </c>
      <c r="AG100" s="51"/>
      <c r="AH100" s="51">
        <f>AC100*AG100</f>
        <v>0</v>
      </c>
      <c r="AI100" s="59"/>
      <c r="AJ100" s="51"/>
      <c r="AK100" s="51">
        <f>AH100-AJ100</f>
        <v>0</v>
      </c>
      <c r="AL100" s="51">
        <f>R100+AK100</f>
        <v>236280</v>
      </c>
      <c r="AM100" s="59"/>
      <c r="AN100" s="51"/>
      <c r="AO100" s="70"/>
      <c r="AP100" s="71">
        <v>1E-4</v>
      </c>
      <c r="AQ100" s="67"/>
      <c r="AR100" s="72"/>
      <c r="AS100" s="72"/>
      <c r="AT100" s="72"/>
    </row>
    <row r="101" spans="1:46" s="73" customFormat="1" ht="21">
      <c r="A101" s="141"/>
      <c r="B101" s="60"/>
      <c r="C101" s="61"/>
      <c r="D101" s="62"/>
      <c r="E101" s="63"/>
      <c r="F101" s="64"/>
      <c r="G101" s="65"/>
      <c r="H101" s="66"/>
      <c r="I101" s="59"/>
      <c r="J101" s="66"/>
      <c r="K101" s="59"/>
      <c r="L101" s="67"/>
      <c r="M101" s="66"/>
      <c r="N101" s="66"/>
      <c r="O101" s="66"/>
      <c r="P101" s="51"/>
      <c r="Q101" s="59"/>
      <c r="R101" s="51">
        <f>SUM(R98:R100)</f>
        <v>711480</v>
      </c>
      <c r="S101" s="63">
        <f t="shared" si="25"/>
        <v>71.14800000000001</v>
      </c>
      <c r="T101" s="63">
        <v>11</v>
      </c>
      <c r="U101" s="63">
        <f t="shared" si="22"/>
        <v>60.14800000000001</v>
      </c>
      <c r="V101" s="116">
        <f t="shared" si="23"/>
        <v>56.111000000000004</v>
      </c>
      <c r="W101" s="67"/>
      <c r="X101" s="67"/>
      <c r="Y101" s="68"/>
      <c r="Z101" s="69"/>
      <c r="AA101" s="59"/>
      <c r="AB101" s="59"/>
      <c r="AC101" s="59"/>
      <c r="AD101" s="59"/>
      <c r="AE101" s="59"/>
      <c r="AF101" s="51"/>
      <c r="AG101" s="51"/>
      <c r="AH101" s="51"/>
      <c r="AI101" s="59"/>
      <c r="AJ101" s="51"/>
      <c r="AK101" s="51"/>
      <c r="AL101" s="51"/>
      <c r="AM101" s="59"/>
      <c r="AN101" s="51"/>
      <c r="AO101" s="70"/>
      <c r="AP101" s="71"/>
      <c r="AQ101" s="67"/>
      <c r="AR101" s="72"/>
      <c r="AS101" s="72"/>
      <c r="AT101" s="72"/>
    </row>
    <row r="102" spans="1:46" s="73" customFormat="1" ht="21.75">
      <c r="A102" s="121">
        <v>58</v>
      </c>
      <c r="B102" s="60" t="s">
        <v>43</v>
      </c>
      <c r="C102" s="61" t="s">
        <v>109</v>
      </c>
      <c r="D102" s="62" t="s">
        <v>110</v>
      </c>
      <c r="E102" s="57" t="s">
        <v>380</v>
      </c>
      <c r="F102" s="64" t="s">
        <v>205</v>
      </c>
      <c r="G102" s="65" t="s">
        <v>157</v>
      </c>
      <c r="H102" s="66" t="s">
        <v>267</v>
      </c>
      <c r="I102" s="59"/>
      <c r="J102" s="66" t="s">
        <v>331</v>
      </c>
      <c r="K102" s="59"/>
      <c r="L102" s="67" t="s">
        <v>36</v>
      </c>
      <c r="M102" s="66" t="s">
        <v>284</v>
      </c>
      <c r="N102" s="66" t="s">
        <v>284</v>
      </c>
      <c r="O102" s="66" t="s">
        <v>275</v>
      </c>
      <c r="P102" s="51">
        <f>M102*400+N102*100+O102</f>
        <v>532</v>
      </c>
      <c r="Q102" s="59">
        <v>330</v>
      </c>
      <c r="R102" s="51">
        <f>P102*Q102</f>
        <v>175560</v>
      </c>
      <c r="S102" s="63">
        <f t="shared" si="25"/>
        <v>17.556000000000001</v>
      </c>
      <c r="T102" s="63"/>
      <c r="U102" s="63"/>
      <c r="V102" s="116"/>
      <c r="W102" s="67"/>
      <c r="X102" s="67"/>
      <c r="Y102" s="68"/>
      <c r="Z102" s="69"/>
      <c r="AA102" s="59"/>
      <c r="AB102" s="59"/>
      <c r="AC102" s="59"/>
      <c r="AD102" s="59"/>
      <c r="AE102" s="59"/>
      <c r="AF102" s="51">
        <f>AE102*7850*0.3%</f>
        <v>0</v>
      </c>
      <c r="AG102" s="51"/>
      <c r="AH102" s="51">
        <f>AC102*AG102</f>
        <v>0</v>
      </c>
      <c r="AI102" s="59"/>
      <c r="AJ102" s="51"/>
      <c r="AK102" s="51">
        <f>AH102-AJ102</f>
        <v>0</v>
      </c>
      <c r="AL102" s="51">
        <f>R102+AK102</f>
        <v>175560</v>
      </c>
      <c r="AM102" s="59"/>
      <c r="AN102" s="51"/>
      <c r="AO102" s="70"/>
      <c r="AP102" s="71">
        <v>1E-4</v>
      </c>
      <c r="AQ102" s="67"/>
      <c r="AR102" s="72"/>
      <c r="AS102" s="72"/>
      <c r="AT102" s="72"/>
    </row>
    <row r="103" spans="1:46" s="73" customFormat="1" ht="21">
      <c r="A103" s="121">
        <v>59</v>
      </c>
      <c r="B103" s="60" t="s">
        <v>46</v>
      </c>
      <c r="C103" s="61" t="s">
        <v>111</v>
      </c>
      <c r="D103" s="62" t="s">
        <v>54</v>
      </c>
      <c r="E103" s="63"/>
      <c r="F103" s="64" t="s">
        <v>206</v>
      </c>
      <c r="G103" s="65" t="s">
        <v>158</v>
      </c>
      <c r="H103" s="66" t="s">
        <v>299</v>
      </c>
      <c r="I103" s="59"/>
      <c r="J103" s="66"/>
      <c r="K103" s="59"/>
      <c r="L103" s="67" t="s">
        <v>36</v>
      </c>
      <c r="M103" s="66" t="s">
        <v>332</v>
      </c>
      <c r="N103" s="66" t="s">
        <v>328</v>
      </c>
      <c r="O103" s="66" t="s">
        <v>305</v>
      </c>
      <c r="P103" s="51">
        <f>M103*400+N103*100+O103</f>
        <v>353</v>
      </c>
      <c r="Q103" s="59">
        <v>330</v>
      </c>
      <c r="R103" s="51">
        <f>P103*Q103</f>
        <v>116490</v>
      </c>
      <c r="S103" s="63">
        <f t="shared" si="25"/>
        <v>11.649000000000001</v>
      </c>
      <c r="T103" s="63"/>
      <c r="U103" s="63"/>
      <c r="V103" s="116"/>
      <c r="W103" s="67"/>
      <c r="X103" s="67"/>
      <c r="Y103" s="68"/>
      <c r="Z103" s="69"/>
      <c r="AA103" s="59"/>
      <c r="AB103" s="59"/>
      <c r="AC103" s="59"/>
      <c r="AD103" s="59"/>
      <c r="AE103" s="59"/>
      <c r="AF103" s="51">
        <f>AE103*7850*0.3%</f>
        <v>0</v>
      </c>
      <c r="AG103" s="51"/>
      <c r="AH103" s="51">
        <f>AC103*AG103</f>
        <v>0</v>
      </c>
      <c r="AI103" s="59"/>
      <c r="AJ103" s="51"/>
      <c r="AK103" s="51">
        <f>AH103-AJ103</f>
        <v>0</v>
      </c>
      <c r="AL103" s="51">
        <f>R103+AK103</f>
        <v>116490</v>
      </c>
      <c r="AM103" s="59"/>
      <c r="AN103" s="51"/>
      <c r="AO103" s="70"/>
      <c r="AP103" s="71">
        <v>1E-4</v>
      </c>
      <c r="AQ103" s="67"/>
      <c r="AR103" s="72"/>
      <c r="AS103" s="72"/>
      <c r="AT103" s="72"/>
    </row>
    <row r="104" spans="1:46" s="73" customFormat="1" ht="21">
      <c r="A104" s="139">
        <v>60</v>
      </c>
      <c r="B104" s="60" t="s">
        <v>46</v>
      </c>
      <c r="C104" s="61" t="s">
        <v>112</v>
      </c>
      <c r="D104" s="62" t="s">
        <v>54</v>
      </c>
      <c r="E104" s="63">
        <v>3470300129247</v>
      </c>
      <c r="F104" s="64" t="s">
        <v>207</v>
      </c>
      <c r="G104" s="65" t="s">
        <v>158</v>
      </c>
      <c r="H104" s="66" t="s">
        <v>300</v>
      </c>
      <c r="I104" s="59"/>
      <c r="J104" s="66"/>
      <c r="K104" s="59"/>
      <c r="L104" s="67" t="s">
        <v>36</v>
      </c>
      <c r="M104" s="66" t="s">
        <v>293</v>
      </c>
      <c r="N104" s="66" t="s">
        <v>258</v>
      </c>
      <c r="O104" s="66" t="s">
        <v>318</v>
      </c>
      <c r="P104" s="51">
        <f>M104*400+N104*100+O104</f>
        <v>5033</v>
      </c>
      <c r="Q104" s="59">
        <v>130</v>
      </c>
      <c r="R104" s="51">
        <f>P104*Q104</f>
        <v>654290</v>
      </c>
      <c r="S104" s="63">
        <f t="shared" si="25"/>
        <v>65.429000000000002</v>
      </c>
      <c r="T104" s="63"/>
      <c r="U104" s="63"/>
      <c r="V104" s="116"/>
      <c r="W104" s="67"/>
      <c r="X104" s="67"/>
      <c r="Y104" s="68"/>
      <c r="Z104" s="69"/>
      <c r="AA104" s="59"/>
      <c r="AB104" s="59"/>
      <c r="AC104" s="59"/>
      <c r="AD104" s="59"/>
      <c r="AE104" s="59"/>
      <c r="AF104" s="51">
        <f>AE104*7850*0.3%</f>
        <v>0</v>
      </c>
      <c r="AG104" s="51"/>
      <c r="AH104" s="51">
        <f>AC104*AG104</f>
        <v>0</v>
      </c>
      <c r="AI104" s="59"/>
      <c r="AJ104" s="51"/>
      <c r="AK104" s="51">
        <f>AH104-AJ104</f>
        <v>0</v>
      </c>
      <c r="AL104" s="51">
        <f>R104+AK104</f>
        <v>654290</v>
      </c>
      <c r="AM104" s="59"/>
      <c r="AN104" s="51"/>
      <c r="AO104" s="70"/>
      <c r="AP104" s="71">
        <v>1E-4</v>
      </c>
      <c r="AQ104" s="67"/>
      <c r="AR104" s="72"/>
      <c r="AS104" s="72"/>
      <c r="AT104" s="72"/>
    </row>
    <row r="105" spans="1:46" s="73" customFormat="1" ht="21">
      <c r="A105" s="140"/>
      <c r="B105" s="147" t="s">
        <v>423</v>
      </c>
      <c r="C105" s="148"/>
      <c r="D105" s="149"/>
      <c r="E105" s="63"/>
      <c r="F105" s="64" t="s">
        <v>207</v>
      </c>
      <c r="G105" s="65" t="s">
        <v>158</v>
      </c>
      <c r="H105" s="66" t="s">
        <v>301</v>
      </c>
      <c r="I105" s="59"/>
      <c r="J105" s="66"/>
      <c r="K105" s="59"/>
      <c r="L105" s="67" t="s">
        <v>36</v>
      </c>
      <c r="M105" s="66" t="s">
        <v>328</v>
      </c>
      <c r="N105" s="66" t="s">
        <v>328</v>
      </c>
      <c r="O105" s="66" t="s">
        <v>332</v>
      </c>
      <c r="P105" s="51">
        <f>M105*400+N105*100+O105</f>
        <v>1500</v>
      </c>
      <c r="Q105" s="59">
        <v>190</v>
      </c>
      <c r="R105" s="51">
        <f>P105*Q105</f>
        <v>285000</v>
      </c>
      <c r="S105" s="63">
        <f t="shared" si="25"/>
        <v>28.5</v>
      </c>
      <c r="T105" s="63"/>
      <c r="U105" s="63"/>
      <c r="V105" s="116"/>
      <c r="W105" s="67"/>
      <c r="X105" s="67"/>
      <c r="Y105" s="68"/>
      <c r="Z105" s="69"/>
      <c r="AA105" s="59"/>
      <c r="AB105" s="59"/>
      <c r="AC105" s="59"/>
      <c r="AD105" s="59"/>
      <c r="AE105" s="59"/>
      <c r="AF105" s="51">
        <f>AE105*7850*0.3%</f>
        <v>0</v>
      </c>
      <c r="AG105" s="51"/>
      <c r="AH105" s="51">
        <f>AC105*AG105</f>
        <v>0</v>
      </c>
      <c r="AI105" s="59"/>
      <c r="AJ105" s="51"/>
      <c r="AK105" s="51">
        <f>AH105-AJ105</f>
        <v>0</v>
      </c>
      <c r="AL105" s="51">
        <f>R105+AK105</f>
        <v>285000</v>
      </c>
      <c r="AM105" s="59"/>
      <c r="AN105" s="51"/>
      <c r="AO105" s="70"/>
      <c r="AP105" s="71">
        <v>1E-4</v>
      </c>
      <c r="AQ105" s="67"/>
      <c r="AR105" s="72"/>
      <c r="AS105" s="72"/>
      <c r="AT105" s="72"/>
    </row>
    <row r="106" spans="1:46" s="73" customFormat="1" ht="21">
      <c r="A106" s="141"/>
      <c r="B106" s="147"/>
      <c r="C106" s="148"/>
      <c r="D106" s="149"/>
      <c r="E106" s="63"/>
      <c r="F106" s="64"/>
      <c r="G106" s="65"/>
      <c r="H106" s="66"/>
      <c r="I106" s="59"/>
      <c r="J106" s="66"/>
      <c r="K106" s="59"/>
      <c r="L106" s="67"/>
      <c r="M106" s="66"/>
      <c r="N106" s="66"/>
      <c r="O106" s="66"/>
      <c r="P106" s="51"/>
      <c r="Q106" s="59"/>
      <c r="R106" s="51">
        <f>SUM(R104:R105)</f>
        <v>939290</v>
      </c>
      <c r="S106" s="63">
        <f t="shared" si="25"/>
        <v>93.929000000000002</v>
      </c>
      <c r="T106" s="63"/>
      <c r="U106" s="63"/>
      <c r="V106" s="116"/>
      <c r="W106" s="67"/>
      <c r="X106" s="67"/>
      <c r="Y106" s="68"/>
      <c r="Z106" s="69"/>
      <c r="AA106" s="59"/>
      <c r="AB106" s="59"/>
      <c r="AC106" s="59"/>
      <c r="AD106" s="59"/>
      <c r="AE106" s="59"/>
      <c r="AF106" s="51"/>
      <c r="AG106" s="51"/>
      <c r="AH106" s="51"/>
      <c r="AI106" s="59"/>
      <c r="AJ106" s="51"/>
      <c r="AK106" s="51"/>
      <c r="AL106" s="51"/>
      <c r="AM106" s="59"/>
      <c r="AN106" s="51"/>
      <c r="AO106" s="70"/>
      <c r="AP106" s="71"/>
      <c r="AQ106" s="67"/>
      <c r="AR106" s="72"/>
      <c r="AS106" s="72"/>
      <c r="AT106" s="72"/>
    </row>
    <row r="107" spans="1:46" s="73" customFormat="1" ht="21.75">
      <c r="A107" s="121">
        <v>61</v>
      </c>
      <c r="B107" s="60" t="s">
        <v>46</v>
      </c>
      <c r="C107" s="61" t="s">
        <v>113</v>
      </c>
      <c r="D107" s="62" t="s">
        <v>114</v>
      </c>
      <c r="E107" s="57" t="s">
        <v>381</v>
      </c>
      <c r="F107" s="64" t="s">
        <v>208</v>
      </c>
      <c r="G107" s="65" t="s">
        <v>157</v>
      </c>
      <c r="H107" s="66" t="s">
        <v>295</v>
      </c>
      <c r="I107" s="59"/>
      <c r="J107" s="66" t="s">
        <v>258</v>
      </c>
      <c r="K107" s="59"/>
      <c r="L107" s="67" t="s">
        <v>36</v>
      </c>
      <c r="M107" s="66" t="s">
        <v>328</v>
      </c>
      <c r="N107" s="66" t="s">
        <v>328</v>
      </c>
      <c r="O107" s="66" t="s">
        <v>310</v>
      </c>
      <c r="P107" s="51">
        <f t="shared" ref="P107:P116" si="26">M107*400+N107*100+O107</f>
        <v>1506</v>
      </c>
      <c r="Q107" s="59">
        <v>330</v>
      </c>
      <c r="R107" s="51">
        <f t="shared" ref="R107:R116" si="27">P107*Q107</f>
        <v>496980</v>
      </c>
      <c r="S107" s="63">
        <f t="shared" si="25"/>
        <v>49.698</v>
      </c>
      <c r="T107" s="63"/>
      <c r="U107" s="63"/>
      <c r="V107" s="116"/>
      <c r="W107" s="67"/>
      <c r="X107" s="67"/>
      <c r="Y107" s="68"/>
      <c r="Z107" s="69"/>
      <c r="AA107" s="59"/>
      <c r="AB107" s="59"/>
      <c r="AC107" s="59"/>
      <c r="AD107" s="59"/>
      <c r="AE107" s="59"/>
      <c r="AF107" s="51">
        <f t="shared" ref="AF107:AF116" si="28">AE107*7850*0.3%</f>
        <v>0</v>
      </c>
      <c r="AG107" s="51"/>
      <c r="AH107" s="51">
        <f t="shared" ref="AH107:AH116" si="29">AC107*AG107</f>
        <v>0</v>
      </c>
      <c r="AI107" s="59"/>
      <c r="AJ107" s="51"/>
      <c r="AK107" s="51">
        <f t="shared" ref="AK107:AK116" si="30">AH107-AJ107</f>
        <v>0</v>
      </c>
      <c r="AL107" s="51">
        <f>R107+AK107</f>
        <v>496980</v>
      </c>
      <c r="AM107" s="59"/>
      <c r="AN107" s="51"/>
      <c r="AO107" s="70"/>
      <c r="AP107" s="71">
        <v>1E-4</v>
      </c>
      <c r="AQ107" s="67"/>
      <c r="AR107" s="72"/>
      <c r="AS107" s="72"/>
      <c r="AT107" s="72"/>
    </row>
    <row r="108" spans="1:46" s="73" customFormat="1" ht="21">
      <c r="A108" s="121">
        <v>62</v>
      </c>
      <c r="B108" s="60" t="s">
        <v>43</v>
      </c>
      <c r="C108" s="61" t="s">
        <v>115</v>
      </c>
      <c r="D108" s="62" t="s">
        <v>116</v>
      </c>
      <c r="E108" s="63"/>
      <c r="F108" s="64" t="s">
        <v>209</v>
      </c>
      <c r="G108" s="65" t="s">
        <v>158</v>
      </c>
      <c r="H108" s="66" t="s">
        <v>209</v>
      </c>
      <c r="I108" s="59"/>
      <c r="J108" s="66"/>
      <c r="K108" s="59"/>
      <c r="L108" s="67" t="s">
        <v>36</v>
      </c>
      <c r="M108" s="66" t="s">
        <v>211</v>
      </c>
      <c r="N108" s="66" t="s">
        <v>284</v>
      </c>
      <c r="O108" s="66" t="s">
        <v>195</v>
      </c>
      <c r="P108" s="51">
        <f t="shared" si="26"/>
        <v>4193</v>
      </c>
      <c r="Q108" s="59">
        <v>100</v>
      </c>
      <c r="R108" s="51">
        <f t="shared" si="27"/>
        <v>419300</v>
      </c>
      <c r="S108" s="63">
        <f t="shared" si="25"/>
        <v>41.93</v>
      </c>
      <c r="T108" s="63"/>
      <c r="U108" s="63"/>
      <c r="V108" s="116"/>
      <c r="W108" s="67"/>
      <c r="X108" s="67"/>
      <c r="Y108" s="68"/>
      <c r="Z108" s="69"/>
      <c r="AA108" s="59"/>
      <c r="AB108" s="59"/>
      <c r="AC108" s="59"/>
      <c r="AD108" s="59"/>
      <c r="AE108" s="59"/>
      <c r="AF108" s="51">
        <f t="shared" si="28"/>
        <v>0</v>
      </c>
      <c r="AG108" s="51"/>
      <c r="AH108" s="51">
        <f t="shared" si="29"/>
        <v>0</v>
      </c>
      <c r="AI108" s="59"/>
      <c r="AJ108" s="51"/>
      <c r="AK108" s="51">
        <f t="shared" si="30"/>
        <v>0</v>
      </c>
      <c r="AL108" s="51">
        <f>R108+AK108</f>
        <v>419300</v>
      </c>
      <c r="AM108" s="59"/>
      <c r="AN108" s="51"/>
      <c r="AO108" s="70"/>
      <c r="AP108" s="71">
        <v>1E-4</v>
      </c>
      <c r="AQ108" s="67"/>
      <c r="AR108" s="72"/>
      <c r="AS108" s="72"/>
      <c r="AT108" s="72"/>
    </row>
    <row r="109" spans="1:46" s="73" customFormat="1" ht="24" thickBot="1">
      <c r="A109" s="139">
        <v>63</v>
      </c>
      <c r="B109" s="60" t="s">
        <v>43</v>
      </c>
      <c r="C109" s="61" t="s">
        <v>117</v>
      </c>
      <c r="D109" s="62" t="s">
        <v>427</v>
      </c>
      <c r="E109" s="96" t="s">
        <v>428</v>
      </c>
      <c r="F109" s="64" t="s">
        <v>210</v>
      </c>
      <c r="G109" s="65" t="s">
        <v>158</v>
      </c>
      <c r="H109" s="66" t="s">
        <v>302</v>
      </c>
      <c r="I109" s="59"/>
      <c r="J109" s="66"/>
      <c r="K109" s="59"/>
      <c r="L109" s="67" t="s">
        <v>36</v>
      </c>
      <c r="M109" s="66" t="s">
        <v>249</v>
      </c>
      <c r="N109" s="66" t="s">
        <v>258</v>
      </c>
      <c r="O109" s="66" t="s">
        <v>318</v>
      </c>
      <c r="P109" s="51">
        <f t="shared" si="26"/>
        <v>6233</v>
      </c>
      <c r="Q109" s="59">
        <v>100</v>
      </c>
      <c r="R109" s="51">
        <f t="shared" si="27"/>
        <v>623300</v>
      </c>
      <c r="S109" s="63">
        <f t="shared" si="25"/>
        <v>62.330000000000005</v>
      </c>
      <c r="T109" s="63"/>
      <c r="U109" s="63"/>
      <c r="V109" s="116"/>
      <c r="W109" s="67"/>
      <c r="X109" s="67"/>
      <c r="Y109" s="68"/>
      <c r="Z109" s="69"/>
      <c r="AA109" s="59"/>
      <c r="AB109" s="59"/>
      <c r="AC109" s="59"/>
      <c r="AD109" s="59"/>
      <c r="AE109" s="59"/>
      <c r="AF109" s="51">
        <f t="shared" si="28"/>
        <v>0</v>
      </c>
      <c r="AG109" s="51"/>
      <c r="AH109" s="51">
        <f t="shared" si="29"/>
        <v>0</v>
      </c>
      <c r="AI109" s="59"/>
      <c r="AJ109" s="51"/>
      <c r="AK109" s="51">
        <f t="shared" si="30"/>
        <v>0</v>
      </c>
      <c r="AL109" s="51">
        <f>R109+AK109</f>
        <v>623300</v>
      </c>
      <c r="AM109" s="59"/>
      <c r="AN109" s="51"/>
      <c r="AO109" s="70"/>
      <c r="AP109" s="71">
        <v>1E-4</v>
      </c>
      <c r="AQ109" s="67" t="s">
        <v>426</v>
      </c>
      <c r="AR109" s="72"/>
      <c r="AS109" s="72"/>
      <c r="AT109" s="72"/>
    </row>
    <row r="110" spans="1:46" s="73" customFormat="1" ht="21">
      <c r="A110" s="140"/>
      <c r="B110" s="147" t="s">
        <v>426</v>
      </c>
      <c r="C110" s="148"/>
      <c r="D110" s="149"/>
      <c r="E110" s="63"/>
      <c r="F110" s="85" t="s">
        <v>210</v>
      </c>
      <c r="G110" s="65" t="s">
        <v>157</v>
      </c>
      <c r="H110" s="66" t="s">
        <v>272</v>
      </c>
      <c r="I110" s="59"/>
      <c r="J110" s="66" t="s">
        <v>209</v>
      </c>
      <c r="K110" s="59"/>
      <c r="L110" s="67" t="s">
        <v>36</v>
      </c>
      <c r="M110" s="66" t="s">
        <v>310</v>
      </c>
      <c r="N110" s="66" t="s">
        <v>258</v>
      </c>
      <c r="O110" s="66" t="s">
        <v>282</v>
      </c>
      <c r="P110" s="51">
        <f t="shared" ref="P110" si="31">M110*400+N110*100+O110</f>
        <v>2655</v>
      </c>
      <c r="Q110" s="59">
        <v>100</v>
      </c>
      <c r="R110" s="51">
        <f t="shared" ref="R110" si="32">P110*Q110</f>
        <v>265500</v>
      </c>
      <c r="S110" s="63">
        <f t="shared" ref="S110:S111" si="33">R110*0.01%</f>
        <v>26.55</v>
      </c>
      <c r="T110" s="63"/>
      <c r="U110" s="63"/>
      <c r="V110" s="116"/>
      <c r="W110" s="67"/>
      <c r="X110" s="67"/>
      <c r="Y110" s="68"/>
      <c r="Z110" s="69"/>
      <c r="AA110" s="59"/>
      <c r="AB110" s="59"/>
      <c r="AC110" s="59"/>
      <c r="AD110" s="59"/>
      <c r="AE110" s="59"/>
      <c r="AF110" s="51">
        <f t="shared" ref="AF110" si="34">AE110*7850*0.3%</f>
        <v>0</v>
      </c>
      <c r="AG110" s="51"/>
      <c r="AH110" s="51">
        <f t="shared" ref="AH110" si="35">AC110*AG110</f>
        <v>0</v>
      </c>
      <c r="AI110" s="59"/>
      <c r="AJ110" s="51"/>
      <c r="AK110" s="51">
        <f t="shared" ref="AK110" si="36">AH110-AJ110</f>
        <v>0</v>
      </c>
      <c r="AL110" s="51">
        <f>R110+AK110</f>
        <v>265500</v>
      </c>
      <c r="AM110" s="59"/>
      <c r="AN110" s="51"/>
      <c r="AO110" s="70"/>
      <c r="AP110" s="71">
        <v>1E-4</v>
      </c>
      <c r="AQ110" s="67" t="s">
        <v>426</v>
      </c>
      <c r="AR110" s="72"/>
      <c r="AS110" s="72"/>
      <c r="AT110" s="72"/>
    </row>
    <row r="111" spans="1:46" s="73" customFormat="1" ht="21">
      <c r="A111" s="141"/>
      <c r="B111" s="84"/>
      <c r="C111" s="81"/>
      <c r="D111" s="82"/>
      <c r="E111" s="63"/>
      <c r="F111" s="85"/>
      <c r="G111" s="65"/>
      <c r="H111" s="66"/>
      <c r="I111" s="59"/>
      <c r="J111" s="66"/>
      <c r="K111" s="59"/>
      <c r="L111" s="67"/>
      <c r="M111" s="66"/>
      <c r="N111" s="66"/>
      <c r="O111" s="66"/>
      <c r="P111" s="51"/>
      <c r="Q111" s="59"/>
      <c r="R111" s="51">
        <f>SUM(R109:R110)</f>
        <v>888800</v>
      </c>
      <c r="S111" s="63">
        <f t="shared" si="33"/>
        <v>88.88000000000001</v>
      </c>
      <c r="T111" s="63"/>
      <c r="U111" s="63"/>
      <c r="V111" s="116"/>
      <c r="W111" s="67"/>
      <c r="X111" s="67"/>
      <c r="Y111" s="68"/>
      <c r="Z111" s="69"/>
      <c r="AA111" s="59"/>
      <c r="AB111" s="59"/>
      <c r="AC111" s="59"/>
      <c r="AD111" s="59"/>
      <c r="AE111" s="59"/>
      <c r="AF111" s="51"/>
      <c r="AG111" s="51"/>
      <c r="AH111" s="51"/>
      <c r="AI111" s="59"/>
      <c r="AJ111" s="51"/>
      <c r="AK111" s="51"/>
      <c r="AL111" s="51"/>
      <c r="AM111" s="59"/>
      <c r="AN111" s="51"/>
      <c r="AO111" s="70"/>
      <c r="AP111" s="71"/>
      <c r="AQ111" s="67"/>
      <c r="AR111" s="72"/>
      <c r="AS111" s="72"/>
      <c r="AT111" s="72"/>
    </row>
    <row r="112" spans="1:46" s="73" customFormat="1" ht="21">
      <c r="A112" s="121">
        <v>64</v>
      </c>
      <c r="B112" s="60" t="s">
        <v>150</v>
      </c>
      <c r="C112" s="61" t="s">
        <v>421</v>
      </c>
      <c r="D112" s="62" t="s">
        <v>45</v>
      </c>
      <c r="E112" s="86"/>
      <c r="F112" s="64" t="s">
        <v>422</v>
      </c>
      <c r="G112" s="65"/>
      <c r="H112" s="66"/>
      <c r="I112" s="59"/>
      <c r="J112" s="66"/>
      <c r="K112" s="59"/>
      <c r="L112" s="67" t="s">
        <v>36</v>
      </c>
      <c r="M112" s="66"/>
      <c r="N112" s="66"/>
      <c r="O112" s="66"/>
      <c r="P112" s="51">
        <f>M112*400+N112*100+O112</f>
        <v>0</v>
      </c>
      <c r="Q112" s="59"/>
      <c r="R112" s="51">
        <f>P112*Q112</f>
        <v>0</v>
      </c>
      <c r="S112" s="63">
        <v>86</v>
      </c>
      <c r="T112" s="63"/>
      <c r="U112" s="63"/>
      <c r="V112" s="116"/>
      <c r="W112" s="67"/>
      <c r="X112" s="67"/>
      <c r="Y112" s="68"/>
      <c r="Z112" s="69"/>
      <c r="AA112" s="59"/>
      <c r="AB112" s="59"/>
      <c r="AC112" s="59"/>
      <c r="AD112" s="59"/>
      <c r="AE112" s="59"/>
      <c r="AF112" s="51">
        <f>AE112*7850*0.3%</f>
        <v>0</v>
      </c>
      <c r="AG112" s="51"/>
      <c r="AH112" s="51">
        <f>AC112*AG112</f>
        <v>0</v>
      </c>
      <c r="AI112" s="59"/>
      <c r="AJ112" s="51"/>
      <c r="AK112" s="51">
        <f>AH112-AJ112</f>
        <v>0</v>
      </c>
      <c r="AL112" s="51">
        <f>R112+AK112</f>
        <v>0</v>
      </c>
      <c r="AM112" s="59"/>
      <c r="AN112" s="51"/>
      <c r="AO112" s="70"/>
      <c r="AP112" s="71">
        <v>1E-4</v>
      </c>
      <c r="AQ112" s="67"/>
      <c r="AR112" s="72"/>
      <c r="AS112" s="72"/>
      <c r="AT112" s="72"/>
    </row>
    <row r="113" spans="1:46" s="73" customFormat="1" ht="21">
      <c r="A113" s="121">
        <v>65</v>
      </c>
      <c r="B113" s="60" t="s">
        <v>46</v>
      </c>
      <c r="C113" s="61" t="s">
        <v>401</v>
      </c>
      <c r="D113" s="62" t="s">
        <v>48</v>
      </c>
      <c r="E113" s="63">
        <v>3470300139170</v>
      </c>
      <c r="F113" s="64" t="s">
        <v>171</v>
      </c>
      <c r="G113" s="65" t="s">
        <v>158</v>
      </c>
      <c r="H113" s="66" t="s">
        <v>259</v>
      </c>
      <c r="I113" s="59"/>
      <c r="J113" s="66"/>
      <c r="K113" s="59"/>
      <c r="L113" s="67" t="s">
        <v>36</v>
      </c>
      <c r="M113" s="66" t="s">
        <v>259</v>
      </c>
      <c r="N113" s="66" t="s">
        <v>328</v>
      </c>
      <c r="O113" s="66" t="s">
        <v>338</v>
      </c>
      <c r="P113" s="51">
        <f t="shared" si="26"/>
        <v>2367</v>
      </c>
      <c r="Q113" s="59">
        <v>100</v>
      </c>
      <c r="R113" s="51">
        <f t="shared" si="27"/>
        <v>236700</v>
      </c>
      <c r="S113" s="63">
        <f t="shared" si="25"/>
        <v>23.67</v>
      </c>
      <c r="T113" s="63"/>
      <c r="U113" s="63"/>
      <c r="V113" s="116"/>
      <c r="W113" s="67"/>
      <c r="X113" s="67"/>
      <c r="Y113" s="68"/>
      <c r="Z113" s="69"/>
      <c r="AA113" s="59"/>
      <c r="AB113" s="59"/>
      <c r="AC113" s="59"/>
      <c r="AD113" s="59"/>
      <c r="AE113" s="59"/>
      <c r="AF113" s="51">
        <f t="shared" si="28"/>
        <v>0</v>
      </c>
      <c r="AG113" s="51"/>
      <c r="AH113" s="51">
        <f t="shared" si="29"/>
        <v>0</v>
      </c>
      <c r="AI113" s="59"/>
      <c r="AJ113" s="51"/>
      <c r="AK113" s="51">
        <f t="shared" si="30"/>
        <v>0</v>
      </c>
      <c r="AL113" s="51">
        <f>R113+AK113</f>
        <v>236700</v>
      </c>
      <c r="AM113" s="59"/>
      <c r="AN113" s="51"/>
      <c r="AO113" s="70"/>
      <c r="AP113" s="71">
        <v>1E-4</v>
      </c>
      <c r="AQ113" s="67"/>
      <c r="AR113" s="72"/>
      <c r="AS113" s="72"/>
      <c r="AT113" s="72"/>
    </row>
    <row r="114" spans="1:46" s="73" customFormat="1" ht="21">
      <c r="A114" s="121">
        <v>66</v>
      </c>
      <c r="B114" s="60" t="s">
        <v>43</v>
      </c>
      <c r="C114" s="61" t="s">
        <v>416</v>
      </c>
      <c r="D114" s="62" t="s">
        <v>45</v>
      </c>
      <c r="E114" s="86"/>
      <c r="F114" s="64" t="s">
        <v>303</v>
      </c>
      <c r="G114" s="65"/>
      <c r="H114" s="66"/>
      <c r="I114" s="59"/>
      <c r="J114" s="66"/>
      <c r="K114" s="59"/>
      <c r="L114" s="67" t="s">
        <v>36</v>
      </c>
      <c r="M114" s="66"/>
      <c r="N114" s="66"/>
      <c r="O114" s="66"/>
      <c r="P114" s="51">
        <f>M114*400+N114*100+O114</f>
        <v>0</v>
      </c>
      <c r="Q114" s="59"/>
      <c r="R114" s="51">
        <f>P114*Q114</f>
        <v>0</v>
      </c>
      <c r="S114" s="63">
        <v>70</v>
      </c>
      <c r="T114" s="63"/>
      <c r="U114" s="63"/>
      <c r="V114" s="116"/>
      <c r="W114" s="67"/>
      <c r="X114" s="67"/>
      <c r="Y114" s="68"/>
      <c r="Z114" s="69"/>
      <c r="AA114" s="59"/>
      <c r="AB114" s="59"/>
      <c r="AC114" s="59"/>
      <c r="AD114" s="59"/>
      <c r="AE114" s="59"/>
      <c r="AF114" s="51">
        <f>AE114*7850*0.3%</f>
        <v>0</v>
      </c>
      <c r="AG114" s="51"/>
      <c r="AH114" s="51">
        <f>AC114*AG114</f>
        <v>0</v>
      </c>
      <c r="AI114" s="59"/>
      <c r="AJ114" s="51"/>
      <c r="AK114" s="51">
        <f>AH114-AJ114</f>
        <v>0</v>
      </c>
      <c r="AL114" s="51">
        <f>R114+AK114</f>
        <v>0</v>
      </c>
      <c r="AM114" s="59"/>
      <c r="AN114" s="51"/>
      <c r="AO114" s="70"/>
      <c r="AP114" s="71">
        <v>1E-4</v>
      </c>
      <c r="AQ114" s="67"/>
      <c r="AR114" s="72"/>
      <c r="AS114" s="72"/>
      <c r="AT114" s="72"/>
    </row>
    <row r="115" spans="1:46" s="136" customFormat="1" ht="21">
      <c r="A115" s="144">
        <v>67</v>
      </c>
      <c r="B115" s="130" t="s">
        <v>150</v>
      </c>
      <c r="C115" s="132" t="s">
        <v>442</v>
      </c>
      <c r="D115" s="133" t="s">
        <v>118</v>
      </c>
      <c r="E115" s="138" t="s">
        <v>444</v>
      </c>
      <c r="F115" s="131" t="s">
        <v>443</v>
      </c>
      <c r="G115" s="101" t="s">
        <v>158</v>
      </c>
      <c r="H115" s="102" t="s">
        <v>303</v>
      </c>
      <c r="I115" s="98"/>
      <c r="J115" s="102"/>
      <c r="K115" s="98"/>
      <c r="L115" s="103" t="s">
        <v>36</v>
      </c>
      <c r="M115" s="102" t="s">
        <v>258</v>
      </c>
      <c r="N115" s="102" t="s">
        <v>328</v>
      </c>
      <c r="O115" s="102" t="s">
        <v>336</v>
      </c>
      <c r="P115" s="104">
        <f t="shared" si="26"/>
        <v>1157</v>
      </c>
      <c r="Q115" s="98">
        <v>100</v>
      </c>
      <c r="R115" s="104">
        <f t="shared" si="27"/>
        <v>115700</v>
      </c>
      <c r="S115" s="99">
        <f t="shared" si="25"/>
        <v>11.57</v>
      </c>
      <c r="T115" s="99"/>
      <c r="U115" s="99"/>
      <c r="V115" s="134"/>
      <c r="W115" s="103"/>
      <c r="X115" s="103"/>
      <c r="Y115" s="105"/>
      <c r="Z115" s="106"/>
      <c r="AA115" s="98"/>
      <c r="AB115" s="98"/>
      <c r="AC115" s="98"/>
      <c r="AD115" s="98"/>
      <c r="AE115" s="98"/>
      <c r="AF115" s="104">
        <f t="shared" si="28"/>
        <v>0</v>
      </c>
      <c r="AG115" s="104"/>
      <c r="AH115" s="104">
        <f t="shared" si="29"/>
        <v>0</v>
      </c>
      <c r="AI115" s="98"/>
      <c r="AJ115" s="104"/>
      <c r="AK115" s="104">
        <f t="shared" si="30"/>
        <v>0</v>
      </c>
      <c r="AL115" s="104">
        <f>R115+AK115</f>
        <v>115700</v>
      </c>
      <c r="AM115" s="98"/>
      <c r="AN115" s="104"/>
      <c r="AO115" s="107"/>
      <c r="AP115" s="108">
        <v>1E-4</v>
      </c>
      <c r="AQ115" s="103"/>
      <c r="AR115" s="135"/>
      <c r="AS115" s="135"/>
      <c r="AT115" s="135"/>
    </row>
    <row r="116" spans="1:46" s="136" customFormat="1" ht="21">
      <c r="A116" s="145"/>
      <c r="B116" s="130"/>
      <c r="C116" s="132"/>
      <c r="D116" s="133"/>
      <c r="E116" s="137"/>
      <c r="F116" s="131"/>
      <c r="G116" s="101" t="s">
        <v>158</v>
      </c>
      <c r="H116" s="102" t="s">
        <v>304</v>
      </c>
      <c r="I116" s="98"/>
      <c r="J116" s="102"/>
      <c r="K116" s="98"/>
      <c r="L116" s="103" t="s">
        <v>36</v>
      </c>
      <c r="M116" s="102" t="s">
        <v>278</v>
      </c>
      <c r="N116" s="102" t="s">
        <v>332</v>
      </c>
      <c r="O116" s="102" t="s">
        <v>338</v>
      </c>
      <c r="P116" s="104">
        <f t="shared" si="26"/>
        <v>1667</v>
      </c>
      <c r="Q116" s="98">
        <v>160</v>
      </c>
      <c r="R116" s="104">
        <f t="shared" si="27"/>
        <v>266720</v>
      </c>
      <c r="S116" s="99">
        <f t="shared" si="25"/>
        <v>26.672000000000001</v>
      </c>
      <c r="T116" s="99"/>
      <c r="U116" s="99"/>
      <c r="V116" s="134"/>
      <c r="W116" s="103"/>
      <c r="X116" s="103"/>
      <c r="Y116" s="105"/>
      <c r="Z116" s="106"/>
      <c r="AA116" s="98"/>
      <c r="AB116" s="98"/>
      <c r="AC116" s="98"/>
      <c r="AD116" s="98"/>
      <c r="AE116" s="98"/>
      <c r="AF116" s="104">
        <f t="shared" si="28"/>
        <v>0</v>
      </c>
      <c r="AG116" s="104"/>
      <c r="AH116" s="104">
        <f t="shared" si="29"/>
        <v>0</v>
      </c>
      <c r="AI116" s="98"/>
      <c r="AJ116" s="104"/>
      <c r="AK116" s="104">
        <f t="shared" si="30"/>
        <v>0</v>
      </c>
      <c r="AL116" s="104">
        <f>R116+AK116</f>
        <v>266720</v>
      </c>
      <c r="AM116" s="98"/>
      <c r="AN116" s="104"/>
      <c r="AO116" s="107"/>
      <c r="AP116" s="108">
        <v>1E-4</v>
      </c>
      <c r="AQ116" s="103"/>
      <c r="AR116" s="135"/>
      <c r="AS116" s="135"/>
      <c r="AT116" s="135"/>
    </row>
    <row r="117" spans="1:46" s="136" customFormat="1" ht="21">
      <c r="A117" s="146"/>
      <c r="B117" s="130"/>
      <c r="C117" s="132"/>
      <c r="D117" s="133"/>
      <c r="E117" s="99"/>
      <c r="F117" s="131"/>
      <c r="G117" s="101"/>
      <c r="H117" s="102"/>
      <c r="I117" s="98"/>
      <c r="J117" s="102"/>
      <c r="K117" s="98"/>
      <c r="L117" s="103"/>
      <c r="M117" s="102"/>
      <c r="N117" s="102"/>
      <c r="O117" s="102"/>
      <c r="P117" s="104"/>
      <c r="Q117" s="98"/>
      <c r="R117" s="104">
        <f>SUM(R115:R116)</f>
        <v>382420</v>
      </c>
      <c r="S117" s="99">
        <f t="shared" si="25"/>
        <v>38.242000000000004</v>
      </c>
      <c r="T117" s="99"/>
      <c r="U117" s="99"/>
      <c r="V117" s="134"/>
      <c r="W117" s="103"/>
      <c r="X117" s="103"/>
      <c r="Y117" s="105"/>
      <c r="Z117" s="106"/>
      <c r="AA117" s="98"/>
      <c r="AB117" s="98"/>
      <c r="AC117" s="98"/>
      <c r="AD117" s="98"/>
      <c r="AE117" s="98"/>
      <c r="AF117" s="104"/>
      <c r="AG117" s="104"/>
      <c r="AH117" s="104"/>
      <c r="AI117" s="98"/>
      <c r="AJ117" s="104"/>
      <c r="AK117" s="104"/>
      <c r="AL117" s="104"/>
      <c r="AM117" s="98"/>
      <c r="AN117" s="104"/>
      <c r="AO117" s="107"/>
      <c r="AP117" s="108"/>
      <c r="AQ117" s="103"/>
      <c r="AR117" s="135"/>
      <c r="AS117" s="135"/>
      <c r="AT117" s="135"/>
    </row>
    <row r="118" spans="1:46" s="136" customFormat="1" ht="21">
      <c r="A118" s="122">
        <v>68</v>
      </c>
      <c r="B118" s="130" t="s">
        <v>46</v>
      </c>
      <c r="C118" s="132" t="s">
        <v>440</v>
      </c>
      <c r="D118" s="133" t="s">
        <v>118</v>
      </c>
      <c r="E118" s="99">
        <v>5470390002205</v>
      </c>
      <c r="F118" s="131" t="s">
        <v>441</v>
      </c>
      <c r="G118" s="101" t="s">
        <v>158</v>
      </c>
      <c r="H118" s="102" t="s">
        <v>305</v>
      </c>
      <c r="I118" s="98"/>
      <c r="J118" s="102"/>
      <c r="K118" s="98"/>
      <c r="L118" s="103" t="s">
        <v>36</v>
      </c>
      <c r="M118" s="102" t="s">
        <v>270</v>
      </c>
      <c r="N118" s="102" t="s">
        <v>284</v>
      </c>
      <c r="O118" s="102" t="s">
        <v>300</v>
      </c>
      <c r="P118" s="104">
        <f t="shared" ref="P118:P127" si="37">M118*400+N118*100+O118</f>
        <v>2947</v>
      </c>
      <c r="Q118" s="98">
        <v>190</v>
      </c>
      <c r="R118" s="104">
        <f t="shared" ref="R118:R127" si="38">P118*Q118</f>
        <v>559930</v>
      </c>
      <c r="S118" s="99">
        <f t="shared" si="25"/>
        <v>55.993000000000002</v>
      </c>
      <c r="T118" s="99"/>
      <c r="U118" s="99"/>
      <c r="V118" s="134"/>
      <c r="W118" s="103"/>
      <c r="X118" s="103"/>
      <c r="Y118" s="105"/>
      <c r="Z118" s="106"/>
      <c r="AA118" s="98"/>
      <c r="AB118" s="98"/>
      <c r="AC118" s="98"/>
      <c r="AD118" s="98"/>
      <c r="AE118" s="98"/>
      <c r="AF118" s="104">
        <f>AE118*7850*0.3%</f>
        <v>0</v>
      </c>
      <c r="AG118" s="104"/>
      <c r="AH118" s="104">
        <f>AC118*AG118</f>
        <v>0</v>
      </c>
      <c r="AI118" s="98"/>
      <c r="AJ118" s="104"/>
      <c r="AK118" s="104">
        <f>AH118-AJ118</f>
        <v>0</v>
      </c>
      <c r="AL118" s="104">
        <f>R118+AK118</f>
        <v>559930</v>
      </c>
      <c r="AM118" s="98"/>
      <c r="AN118" s="104"/>
      <c r="AO118" s="107"/>
      <c r="AP118" s="108">
        <v>1E-4</v>
      </c>
      <c r="AQ118" s="103"/>
      <c r="AR118" s="135"/>
      <c r="AS118" s="135"/>
      <c r="AT118" s="135"/>
    </row>
    <row r="119" spans="1:46" s="73" customFormat="1" ht="21">
      <c r="A119" s="121">
        <v>69</v>
      </c>
      <c r="B119" s="60" t="s">
        <v>46</v>
      </c>
      <c r="C119" s="61" t="s">
        <v>119</v>
      </c>
      <c r="D119" s="62" t="s">
        <v>45</v>
      </c>
      <c r="E119" s="63"/>
      <c r="F119" s="64" t="s">
        <v>211</v>
      </c>
      <c r="G119" s="65" t="s">
        <v>158</v>
      </c>
      <c r="H119" s="66" t="s">
        <v>306</v>
      </c>
      <c r="I119" s="59"/>
      <c r="J119" s="66"/>
      <c r="K119" s="59"/>
      <c r="L119" s="67" t="s">
        <v>36</v>
      </c>
      <c r="M119" s="66" t="s">
        <v>310</v>
      </c>
      <c r="N119" s="66" t="s">
        <v>332</v>
      </c>
      <c r="O119" s="66" t="s">
        <v>271</v>
      </c>
      <c r="P119" s="51">
        <f t="shared" si="37"/>
        <v>2413</v>
      </c>
      <c r="Q119" s="59">
        <v>180</v>
      </c>
      <c r="R119" s="51">
        <f t="shared" si="38"/>
        <v>434340</v>
      </c>
      <c r="S119" s="63">
        <f t="shared" si="25"/>
        <v>43.434000000000005</v>
      </c>
      <c r="T119" s="63"/>
      <c r="U119" s="63"/>
      <c r="V119" s="116"/>
      <c r="W119" s="67"/>
      <c r="X119" s="67"/>
      <c r="Y119" s="68"/>
      <c r="Z119" s="69"/>
      <c r="AA119" s="59"/>
      <c r="AB119" s="59"/>
      <c r="AC119" s="59"/>
      <c r="AD119" s="59"/>
      <c r="AE119" s="59"/>
      <c r="AF119" s="51">
        <f>AE119*7850*0.3%</f>
        <v>0</v>
      </c>
      <c r="AG119" s="51"/>
      <c r="AH119" s="51">
        <f>AC119*AG119</f>
        <v>0</v>
      </c>
      <c r="AI119" s="59"/>
      <c r="AJ119" s="51"/>
      <c r="AK119" s="51">
        <f>AH119-AJ119</f>
        <v>0</v>
      </c>
      <c r="AL119" s="51">
        <f>R119+AK119</f>
        <v>434340</v>
      </c>
      <c r="AM119" s="59"/>
      <c r="AN119" s="51"/>
      <c r="AO119" s="70"/>
      <c r="AP119" s="71">
        <v>1E-4</v>
      </c>
      <c r="AQ119" s="67"/>
      <c r="AR119" s="72"/>
      <c r="AS119" s="72"/>
      <c r="AT119" s="72"/>
    </row>
    <row r="120" spans="1:46" s="73" customFormat="1" ht="21">
      <c r="A120" s="121">
        <v>70</v>
      </c>
      <c r="B120" s="60" t="s">
        <v>46</v>
      </c>
      <c r="C120" s="61" t="s">
        <v>120</v>
      </c>
      <c r="D120" s="62" t="s">
        <v>121</v>
      </c>
      <c r="E120" s="86" t="s">
        <v>382</v>
      </c>
      <c r="F120" s="64" t="s">
        <v>212</v>
      </c>
      <c r="G120" s="65" t="s">
        <v>157</v>
      </c>
      <c r="H120" s="66" t="s">
        <v>267</v>
      </c>
      <c r="I120" s="59"/>
      <c r="J120" s="66" t="s">
        <v>278</v>
      </c>
      <c r="K120" s="59"/>
      <c r="L120" s="67" t="s">
        <v>36</v>
      </c>
      <c r="M120" s="66" t="s">
        <v>310</v>
      </c>
      <c r="N120" s="66" t="s">
        <v>328</v>
      </c>
      <c r="O120" s="66" t="s">
        <v>244</v>
      </c>
      <c r="P120" s="51">
        <f t="shared" si="37"/>
        <v>2778</v>
      </c>
      <c r="Q120" s="59">
        <v>330</v>
      </c>
      <c r="R120" s="51">
        <f t="shared" si="38"/>
        <v>916740</v>
      </c>
      <c r="S120" s="63">
        <f t="shared" si="25"/>
        <v>91.674000000000007</v>
      </c>
      <c r="T120" s="63">
        <v>30</v>
      </c>
      <c r="U120" s="63">
        <f t="shared" si="22"/>
        <v>61.674000000000007</v>
      </c>
      <c r="V120" s="116">
        <f t="shared" si="23"/>
        <v>76.255500000000012</v>
      </c>
      <c r="W120" s="67"/>
      <c r="X120" s="67"/>
      <c r="Y120" s="68"/>
      <c r="Z120" s="69"/>
      <c r="AA120" s="59"/>
      <c r="AB120" s="59"/>
      <c r="AC120" s="59"/>
      <c r="AD120" s="59"/>
      <c r="AE120" s="59"/>
      <c r="AF120" s="51">
        <f>AE120*7850*0.3%</f>
        <v>0</v>
      </c>
      <c r="AG120" s="51"/>
      <c r="AH120" s="51">
        <f>AC120*AG120</f>
        <v>0</v>
      </c>
      <c r="AI120" s="59"/>
      <c r="AJ120" s="51"/>
      <c r="AK120" s="51">
        <f>AH120-AJ120</f>
        <v>0</v>
      </c>
      <c r="AL120" s="51">
        <f>R120+AK120</f>
        <v>916740</v>
      </c>
      <c r="AM120" s="59"/>
      <c r="AN120" s="51"/>
      <c r="AO120" s="70"/>
      <c r="AP120" s="71">
        <v>1E-4</v>
      </c>
      <c r="AQ120" s="67"/>
      <c r="AR120" s="72"/>
      <c r="AS120" s="72"/>
      <c r="AT120" s="72"/>
    </row>
    <row r="121" spans="1:46" s="73" customFormat="1" ht="21">
      <c r="A121" s="121">
        <v>71</v>
      </c>
      <c r="B121" s="60" t="s">
        <v>43</v>
      </c>
      <c r="C121" s="61" t="s">
        <v>122</v>
      </c>
      <c r="D121" s="62" t="s">
        <v>123</v>
      </c>
      <c r="E121" s="63">
        <v>3400800222882</v>
      </c>
      <c r="F121" s="64" t="s">
        <v>213</v>
      </c>
      <c r="G121" s="65" t="s">
        <v>158</v>
      </c>
      <c r="H121" s="66" t="s">
        <v>307</v>
      </c>
      <c r="I121" s="59"/>
      <c r="J121" s="66"/>
      <c r="K121" s="59"/>
      <c r="L121" s="67" t="s">
        <v>36</v>
      </c>
      <c r="M121" s="66" t="s">
        <v>284</v>
      </c>
      <c r="N121" s="66" t="s">
        <v>328</v>
      </c>
      <c r="O121" s="66" t="s">
        <v>292</v>
      </c>
      <c r="P121" s="51">
        <f t="shared" si="37"/>
        <v>717</v>
      </c>
      <c r="Q121" s="59">
        <v>100</v>
      </c>
      <c r="R121" s="51">
        <f t="shared" si="38"/>
        <v>71700</v>
      </c>
      <c r="S121" s="63">
        <f t="shared" si="25"/>
        <v>7.17</v>
      </c>
      <c r="T121" s="63"/>
      <c r="U121" s="63"/>
      <c r="V121" s="116"/>
      <c r="W121" s="67"/>
      <c r="X121" s="67"/>
      <c r="Y121" s="68"/>
      <c r="Z121" s="69"/>
      <c r="AA121" s="59"/>
      <c r="AB121" s="59"/>
      <c r="AC121" s="59"/>
      <c r="AD121" s="59"/>
      <c r="AE121" s="59"/>
      <c r="AF121" s="51">
        <f>AE121*7850*0.3%</f>
        <v>0</v>
      </c>
      <c r="AG121" s="51"/>
      <c r="AH121" s="51">
        <f>AC121*AG121</f>
        <v>0</v>
      </c>
      <c r="AI121" s="59"/>
      <c r="AJ121" s="51"/>
      <c r="AK121" s="51">
        <f>AH121-AJ121</f>
        <v>0</v>
      </c>
      <c r="AL121" s="51">
        <f>R121+AK121</f>
        <v>71700</v>
      </c>
      <c r="AM121" s="59"/>
      <c r="AN121" s="51"/>
      <c r="AO121" s="70"/>
      <c r="AP121" s="71">
        <v>1E-4</v>
      </c>
      <c r="AQ121" s="67"/>
      <c r="AR121" s="72"/>
      <c r="AS121" s="72"/>
      <c r="AT121" s="72"/>
    </row>
    <row r="122" spans="1:46" s="73" customFormat="1" ht="21">
      <c r="A122" s="121">
        <v>72</v>
      </c>
      <c r="B122" s="60" t="s">
        <v>46</v>
      </c>
      <c r="C122" s="61" t="s">
        <v>124</v>
      </c>
      <c r="D122" s="62" t="s">
        <v>45</v>
      </c>
      <c r="E122" s="63"/>
      <c r="F122" s="64" t="s">
        <v>214</v>
      </c>
      <c r="G122" s="65" t="s">
        <v>158</v>
      </c>
      <c r="H122" s="66" t="s">
        <v>308</v>
      </c>
      <c r="I122" s="59"/>
      <c r="J122" s="66"/>
      <c r="K122" s="59"/>
      <c r="L122" s="67" t="s">
        <v>36</v>
      </c>
      <c r="M122" s="66" t="s">
        <v>249</v>
      </c>
      <c r="N122" s="66" t="s">
        <v>332</v>
      </c>
      <c r="O122" s="66" t="s">
        <v>249</v>
      </c>
      <c r="P122" s="51">
        <f t="shared" si="37"/>
        <v>6015</v>
      </c>
      <c r="Q122" s="59">
        <v>100</v>
      </c>
      <c r="R122" s="51">
        <f t="shared" si="38"/>
        <v>601500</v>
      </c>
      <c r="S122" s="63">
        <f t="shared" si="25"/>
        <v>60.150000000000006</v>
      </c>
      <c r="T122" s="63"/>
      <c r="U122" s="63"/>
      <c r="V122" s="116"/>
      <c r="W122" s="67"/>
      <c r="X122" s="67"/>
      <c r="Y122" s="68"/>
      <c r="Z122" s="69"/>
      <c r="AA122" s="59"/>
      <c r="AB122" s="59"/>
      <c r="AC122" s="59"/>
      <c r="AD122" s="59"/>
      <c r="AE122" s="59"/>
      <c r="AF122" s="51">
        <f>AE122*7850*0.3%</f>
        <v>0</v>
      </c>
      <c r="AG122" s="51"/>
      <c r="AH122" s="51">
        <f>AC122*AG122</f>
        <v>0</v>
      </c>
      <c r="AI122" s="59"/>
      <c r="AJ122" s="51"/>
      <c r="AK122" s="51">
        <f>AH122-AJ122</f>
        <v>0</v>
      </c>
      <c r="AL122" s="51">
        <f>R122+AK122</f>
        <v>601500</v>
      </c>
      <c r="AM122" s="59"/>
      <c r="AN122" s="51"/>
      <c r="AO122" s="70"/>
      <c r="AP122" s="71">
        <v>1E-4</v>
      </c>
      <c r="AQ122" s="67"/>
      <c r="AR122" s="72"/>
      <c r="AS122" s="72"/>
      <c r="AT122" s="72"/>
    </row>
    <row r="123" spans="1:46" s="73" customFormat="1" ht="21">
      <c r="A123" s="121">
        <v>73</v>
      </c>
      <c r="B123" s="60" t="s">
        <v>46</v>
      </c>
      <c r="C123" s="61" t="s">
        <v>349</v>
      </c>
      <c r="D123" s="62" t="s">
        <v>45</v>
      </c>
      <c r="E123" s="63"/>
      <c r="F123" s="64"/>
      <c r="G123" s="65" t="s">
        <v>343</v>
      </c>
      <c r="H123" s="66" t="s">
        <v>350</v>
      </c>
      <c r="I123" s="59"/>
      <c r="J123" s="66"/>
      <c r="K123" s="59"/>
      <c r="L123" s="67" t="s">
        <v>36</v>
      </c>
      <c r="M123" s="66" t="s">
        <v>310</v>
      </c>
      <c r="N123" s="66" t="s">
        <v>258</v>
      </c>
      <c r="O123" s="66" t="s">
        <v>256</v>
      </c>
      <c r="P123" s="51">
        <f t="shared" si="37"/>
        <v>2640</v>
      </c>
      <c r="Q123" s="59">
        <v>330</v>
      </c>
      <c r="R123" s="51">
        <f t="shared" si="38"/>
        <v>871200</v>
      </c>
      <c r="S123" s="63">
        <f t="shared" si="25"/>
        <v>87.12</v>
      </c>
      <c r="T123" s="63"/>
      <c r="U123" s="63"/>
      <c r="V123" s="116"/>
      <c r="W123" s="67"/>
      <c r="X123" s="67"/>
      <c r="Y123" s="68"/>
      <c r="Z123" s="69"/>
      <c r="AA123" s="59"/>
      <c r="AB123" s="59"/>
      <c r="AC123" s="59"/>
      <c r="AD123" s="59"/>
      <c r="AE123" s="59"/>
      <c r="AF123" s="51"/>
      <c r="AG123" s="51"/>
      <c r="AH123" s="51"/>
      <c r="AI123" s="59"/>
      <c r="AJ123" s="51"/>
      <c r="AK123" s="51"/>
      <c r="AL123" s="51"/>
      <c r="AM123" s="59"/>
      <c r="AN123" s="51"/>
      <c r="AO123" s="70"/>
      <c r="AP123" s="71">
        <v>1E-4</v>
      </c>
      <c r="AQ123" s="67"/>
      <c r="AR123" s="72"/>
      <c r="AS123" s="72"/>
      <c r="AT123" s="72"/>
    </row>
    <row r="124" spans="1:46" s="73" customFormat="1" ht="21">
      <c r="A124" s="121">
        <v>74</v>
      </c>
      <c r="B124" s="60" t="s">
        <v>43</v>
      </c>
      <c r="C124" s="61" t="s">
        <v>125</v>
      </c>
      <c r="D124" s="62" t="s">
        <v>45</v>
      </c>
      <c r="E124" s="63">
        <v>3470300137096</v>
      </c>
      <c r="F124" s="64" t="s">
        <v>215</v>
      </c>
      <c r="G124" s="65" t="s">
        <v>158</v>
      </c>
      <c r="H124" s="66" t="s">
        <v>216</v>
      </c>
      <c r="I124" s="59"/>
      <c r="J124" s="66"/>
      <c r="K124" s="59"/>
      <c r="L124" s="67" t="s">
        <v>36</v>
      </c>
      <c r="M124" s="66" t="s">
        <v>328</v>
      </c>
      <c r="N124" s="66" t="s">
        <v>284</v>
      </c>
      <c r="O124" s="66" t="s">
        <v>243</v>
      </c>
      <c r="P124" s="51">
        <f t="shared" si="37"/>
        <v>1388</v>
      </c>
      <c r="Q124" s="59">
        <v>100</v>
      </c>
      <c r="R124" s="51">
        <f t="shared" si="38"/>
        <v>138800</v>
      </c>
      <c r="S124" s="63">
        <f t="shared" si="25"/>
        <v>13.88</v>
      </c>
      <c r="T124" s="63"/>
      <c r="U124" s="63"/>
      <c r="V124" s="116"/>
      <c r="W124" s="67"/>
      <c r="X124" s="67"/>
      <c r="Y124" s="68"/>
      <c r="Z124" s="69"/>
      <c r="AA124" s="59"/>
      <c r="AB124" s="59"/>
      <c r="AC124" s="59"/>
      <c r="AD124" s="59"/>
      <c r="AE124" s="59"/>
      <c r="AF124" s="51">
        <f t="shared" ref="AF124:AF127" si="39">AE124*7850*0.3%</f>
        <v>0</v>
      </c>
      <c r="AG124" s="51"/>
      <c r="AH124" s="51">
        <f t="shared" ref="AH124:AH127" si="40">AC124*AG124</f>
        <v>0</v>
      </c>
      <c r="AI124" s="59"/>
      <c r="AJ124" s="51"/>
      <c r="AK124" s="51">
        <f t="shared" ref="AK124:AK127" si="41">AH124-AJ124</f>
        <v>0</v>
      </c>
      <c r="AL124" s="51">
        <f>R124+AK124</f>
        <v>138800</v>
      </c>
      <c r="AM124" s="59"/>
      <c r="AN124" s="51"/>
      <c r="AO124" s="70"/>
      <c r="AP124" s="71">
        <v>1E-4</v>
      </c>
      <c r="AQ124" s="67"/>
      <c r="AR124" s="72"/>
      <c r="AS124" s="72"/>
      <c r="AT124" s="72"/>
    </row>
    <row r="125" spans="1:46" s="73" customFormat="1" ht="21">
      <c r="A125" s="121">
        <v>75</v>
      </c>
      <c r="B125" s="60" t="s">
        <v>46</v>
      </c>
      <c r="C125" s="61" t="s">
        <v>126</v>
      </c>
      <c r="D125" s="62" t="s">
        <v>69</v>
      </c>
      <c r="E125" s="63"/>
      <c r="F125" s="64" t="s">
        <v>216</v>
      </c>
      <c r="G125" s="65" t="s">
        <v>158</v>
      </c>
      <c r="H125" s="66" t="s">
        <v>309</v>
      </c>
      <c r="I125" s="59"/>
      <c r="J125" s="66"/>
      <c r="K125" s="59"/>
      <c r="L125" s="67" t="s">
        <v>36</v>
      </c>
      <c r="M125" s="66" t="s">
        <v>284</v>
      </c>
      <c r="N125" s="66" t="s">
        <v>332</v>
      </c>
      <c r="O125" s="66" t="s">
        <v>220</v>
      </c>
      <c r="P125" s="51">
        <f t="shared" si="37"/>
        <v>437</v>
      </c>
      <c r="Q125" s="59">
        <v>100</v>
      </c>
      <c r="R125" s="51">
        <f t="shared" si="38"/>
        <v>43700</v>
      </c>
      <c r="S125" s="63">
        <f t="shared" si="25"/>
        <v>4.37</v>
      </c>
      <c r="T125" s="63"/>
      <c r="U125" s="63"/>
      <c r="V125" s="116"/>
      <c r="W125" s="67"/>
      <c r="X125" s="67"/>
      <c r="Y125" s="68"/>
      <c r="Z125" s="69"/>
      <c r="AA125" s="59"/>
      <c r="AB125" s="59"/>
      <c r="AC125" s="59"/>
      <c r="AD125" s="59"/>
      <c r="AE125" s="59"/>
      <c r="AF125" s="51">
        <f t="shared" si="39"/>
        <v>0</v>
      </c>
      <c r="AG125" s="51"/>
      <c r="AH125" s="51">
        <f t="shared" si="40"/>
        <v>0</v>
      </c>
      <c r="AI125" s="59"/>
      <c r="AJ125" s="51"/>
      <c r="AK125" s="51">
        <f t="shared" si="41"/>
        <v>0</v>
      </c>
      <c r="AL125" s="51">
        <f>R125+AK125</f>
        <v>43700</v>
      </c>
      <c r="AM125" s="59"/>
      <c r="AN125" s="51"/>
      <c r="AO125" s="70"/>
      <c r="AP125" s="71">
        <v>1E-4</v>
      </c>
      <c r="AQ125" s="67"/>
      <c r="AR125" s="72"/>
      <c r="AS125" s="72"/>
      <c r="AT125" s="72"/>
    </row>
    <row r="126" spans="1:46" s="73" customFormat="1" ht="21.75">
      <c r="A126" s="139">
        <v>76</v>
      </c>
      <c r="B126" s="60" t="s">
        <v>43</v>
      </c>
      <c r="C126" s="61" t="s">
        <v>127</v>
      </c>
      <c r="D126" s="62" t="s">
        <v>69</v>
      </c>
      <c r="E126" s="57" t="s">
        <v>385</v>
      </c>
      <c r="F126" s="64" t="s">
        <v>159</v>
      </c>
      <c r="G126" s="65" t="s">
        <v>157</v>
      </c>
      <c r="H126" s="66" t="s">
        <v>267</v>
      </c>
      <c r="I126" s="59"/>
      <c r="J126" s="66" t="s">
        <v>300</v>
      </c>
      <c r="K126" s="59"/>
      <c r="L126" s="67" t="s">
        <v>36</v>
      </c>
      <c r="M126" s="66" t="s">
        <v>259</v>
      </c>
      <c r="N126" s="66" t="s">
        <v>258</v>
      </c>
      <c r="O126" s="66" t="s">
        <v>342</v>
      </c>
      <c r="P126" s="51">
        <f t="shared" si="37"/>
        <v>2265</v>
      </c>
      <c r="Q126" s="59">
        <v>330</v>
      </c>
      <c r="R126" s="51">
        <f t="shared" si="38"/>
        <v>747450</v>
      </c>
      <c r="S126" s="63">
        <f t="shared" si="25"/>
        <v>74.745000000000005</v>
      </c>
      <c r="T126" s="63"/>
      <c r="U126" s="63"/>
      <c r="V126" s="116"/>
      <c r="W126" s="67"/>
      <c r="X126" s="67"/>
      <c r="Y126" s="68"/>
      <c r="Z126" s="69"/>
      <c r="AA126" s="59"/>
      <c r="AB126" s="59"/>
      <c r="AC126" s="59"/>
      <c r="AD126" s="59"/>
      <c r="AE126" s="59"/>
      <c r="AF126" s="51">
        <f t="shared" si="39"/>
        <v>0</v>
      </c>
      <c r="AG126" s="51"/>
      <c r="AH126" s="51">
        <f t="shared" si="40"/>
        <v>0</v>
      </c>
      <c r="AI126" s="59"/>
      <c r="AJ126" s="51"/>
      <c r="AK126" s="51">
        <f t="shared" si="41"/>
        <v>0</v>
      </c>
      <c r="AL126" s="51">
        <f>R126+AK126</f>
        <v>747450</v>
      </c>
      <c r="AM126" s="59"/>
      <c r="AN126" s="51"/>
      <c r="AO126" s="70"/>
      <c r="AP126" s="71">
        <v>1E-4</v>
      </c>
      <c r="AQ126" s="67"/>
      <c r="AR126" s="72"/>
      <c r="AS126" s="72"/>
      <c r="AT126" s="72"/>
    </row>
    <row r="127" spans="1:46" s="73" customFormat="1" ht="21">
      <c r="A127" s="140"/>
      <c r="B127" s="60"/>
      <c r="C127" s="61"/>
      <c r="D127" s="62"/>
      <c r="E127" s="63"/>
      <c r="F127" s="64"/>
      <c r="G127" s="65" t="s">
        <v>157</v>
      </c>
      <c r="H127" s="66" t="s">
        <v>269</v>
      </c>
      <c r="I127" s="59"/>
      <c r="J127" s="66" t="s">
        <v>276</v>
      </c>
      <c r="K127" s="59"/>
      <c r="L127" s="67" t="s">
        <v>36</v>
      </c>
      <c r="M127" s="66" t="s">
        <v>259</v>
      </c>
      <c r="N127" s="66" t="s">
        <v>332</v>
      </c>
      <c r="O127" s="66" t="s">
        <v>292</v>
      </c>
      <c r="P127" s="51">
        <f t="shared" si="37"/>
        <v>2017</v>
      </c>
      <c r="Q127" s="59">
        <v>330</v>
      </c>
      <c r="R127" s="51">
        <f t="shared" si="38"/>
        <v>665610</v>
      </c>
      <c r="S127" s="63">
        <f t="shared" si="25"/>
        <v>66.561000000000007</v>
      </c>
      <c r="T127" s="63"/>
      <c r="U127" s="63"/>
      <c r="V127" s="116"/>
      <c r="W127" s="67"/>
      <c r="X127" s="67"/>
      <c r="Y127" s="68"/>
      <c r="Z127" s="69"/>
      <c r="AA127" s="59"/>
      <c r="AB127" s="59"/>
      <c r="AC127" s="59"/>
      <c r="AD127" s="59"/>
      <c r="AE127" s="59"/>
      <c r="AF127" s="51">
        <f t="shared" si="39"/>
        <v>0</v>
      </c>
      <c r="AG127" s="51"/>
      <c r="AH127" s="51">
        <f t="shared" si="40"/>
        <v>0</v>
      </c>
      <c r="AI127" s="59"/>
      <c r="AJ127" s="51"/>
      <c r="AK127" s="51">
        <f t="shared" si="41"/>
        <v>0</v>
      </c>
      <c r="AL127" s="51">
        <f>R127+AK127</f>
        <v>665610</v>
      </c>
      <c r="AM127" s="59"/>
      <c r="AN127" s="51"/>
      <c r="AO127" s="70"/>
      <c r="AP127" s="71">
        <v>1E-4</v>
      </c>
      <c r="AQ127" s="67"/>
      <c r="AR127" s="72"/>
      <c r="AS127" s="72"/>
      <c r="AT127" s="72"/>
    </row>
    <row r="128" spans="1:46" s="73" customFormat="1" ht="21">
      <c r="A128" s="141"/>
      <c r="B128" s="60"/>
      <c r="C128" s="61"/>
      <c r="D128" s="62"/>
      <c r="E128" s="63"/>
      <c r="F128" s="64"/>
      <c r="G128" s="65"/>
      <c r="H128" s="66"/>
      <c r="I128" s="59"/>
      <c r="J128" s="66"/>
      <c r="K128" s="59"/>
      <c r="L128" s="67"/>
      <c r="M128" s="66"/>
      <c r="N128" s="66"/>
      <c r="O128" s="66"/>
      <c r="P128" s="51"/>
      <c r="Q128" s="59"/>
      <c r="R128" s="51">
        <f>SUM(R126:R127)</f>
        <v>1413060</v>
      </c>
      <c r="S128" s="63">
        <f t="shared" si="25"/>
        <v>141.30600000000001</v>
      </c>
      <c r="T128" s="63">
        <v>49</v>
      </c>
      <c r="U128" s="63">
        <f t="shared" si="22"/>
        <v>92.306000000000012</v>
      </c>
      <c r="V128" s="116">
        <f t="shared" si="23"/>
        <v>118.2295</v>
      </c>
      <c r="W128" s="67"/>
      <c r="X128" s="67"/>
      <c r="Y128" s="68"/>
      <c r="Z128" s="69"/>
      <c r="AA128" s="59"/>
      <c r="AB128" s="59"/>
      <c r="AC128" s="59"/>
      <c r="AD128" s="59"/>
      <c r="AE128" s="59"/>
      <c r="AF128" s="51"/>
      <c r="AG128" s="51"/>
      <c r="AH128" s="51"/>
      <c r="AI128" s="59"/>
      <c r="AJ128" s="51"/>
      <c r="AK128" s="51"/>
      <c r="AL128" s="51"/>
      <c r="AM128" s="59"/>
      <c r="AN128" s="51"/>
      <c r="AO128" s="70"/>
      <c r="AP128" s="71"/>
      <c r="AQ128" s="67"/>
      <c r="AR128" s="72"/>
      <c r="AS128" s="72"/>
      <c r="AT128" s="72"/>
    </row>
    <row r="129" spans="1:46" s="73" customFormat="1" ht="21">
      <c r="A129" s="139">
        <v>77</v>
      </c>
      <c r="B129" s="60" t="s">
        <v>46</v>
      </c>
      <c r="C129" s="61" t="s">
        <v>128</v>
      </c>
      <c r="D129" s="62" t="s">
        <v>129</v>
      </c>
      <c r="E129" s="63">
        <v>3470300128372</v>
      </c>
      <c r="F129" s="64" t="s">
        <v>219</v>
      </c>
      <c r="G129" s="65" t="s">
        <v>158</v>
      </c>
      <c r="H129" s="66" t="s">
        <v>311</v>
      </c>
      <c r="I129" s="59"/>
      <c r="J129" s="66"/>
      <c r="K129" s="59"/>
      <c r="L129" s="67" t="s">
        <v>36</v>
      </c>
      <c r="M129" s="66" t="s">
        <v>258</v>
      </c>
      <c r="N129" s="66" t="s">
        <v>328</v>
      </c>
      <c r="O129" s="66" t="s">
        <v>331</v>
      </c>
      <c r="P129" s="51">
        <f>M129*400+N129*100+O129</f>
        <v>1123</v>
      </c>
      <c r="Q129" s="59">
        <v>220</v>
      </c>
      <c r="R129" s="51">
        <f>P129*Q129</f>
        <v>247060</v>
      </c>
      <c r="S129" s="63">
        <f t="shared" si="25"/>
        <v>24.706</v>
      </c>
      <c r="T129" s="63"/>
      <c r="U129" s="63"/>
      <c r="V129" s="116"/>
      <c r="W129" s="67"/>
      <c r="X129" s="67"/>
      <c r="Y129" s="68"/>
      <c r="Z129" s="69"/>
      <c r="AA129" s="59"/>
      <c r="AB129" s="59"/>
      <c r="AC129" s="59"/>
      <c r="AD129" s="59"/>
      <c r="AE129" s="59"/>
      <c r="AF129" s="51">
        <f>AE129*7850*0.3%</f>
        <v>0</v>
      </c>
      <c r="AG129" s="51"/>
      <c r="AH129" s="51">
        <f>AC129*AG129</f>
        <v>0</v>
      </c>
      <c r="AI129" s="59"/>
      <c r="AJ129" s="51"/>
      <c r="AK129" s="51">
        <f>AH129-AJ129</f>
        <v>0</v>
      </c>
      <c r="AL129" s="51">
        <f>R129+AK129</f>
        <v>247060</v>
      </c>
      <c r="AM129" s="59"/>
      <c r="AN129" s="51"/>
      <c r="AO129" s="70"/>
      <c r="AP129" s="71">
        <v>1E-4</v>
      </c>
      <c r="AQ129" s="67"/>
      <c r="AR129" s="72"/>
      <c r="AS129" s="72"/>
      <c r="AT129" s="72"/>
    </row>
    <row r="130" spans="1:46" s="73" customFormat="1" ht="21">
      <c r="A130" s="140"/>
      <c r="B130" s="60"/>
      <c r="C130" s="61"/>
      <c r="D130" s="62"/>
      <c r="E130" s="63"/>
      <c r="F130" s="64" t="s">
        <v>219</v>
      </c>
      <c r="G130" s="65" t="s">
        <v>158</v>
      </c>
      <c r="H130" s="66" t="s">
        <v>312</v>
      </c>
      <c r="I130" s="59"/>
      <c r="J130" s="66"/>
      <c r="K130" s="59"/>
      <c r="L130" s="67" t="s">
        <v>36</v>
      </c>
      <c r="M130" s="66" t="s">
        <v>332</v>
      </c>
      <c r="N130" s="66" t="s">
        <v>328</v>
      </c>
      <c r="O130" s="66" t="s">
        <v>338</v>
      </c>
      <c r="P130" s="51">
        <f>M130*400+N130*100+O130</f>
        <v>367</v>
      </c>
      <c r="Q130" s="59">
        <v>220</v>
      </c>
      <c r="R130" s="51">
        <f>P130*Q130</f>
        <v>80740</v>
      </c>
      <c r="S130" s="63">
        <f t="shared" si="25"/>
        <v>8.0739999999999998</v>
      </c>
      <c r="T130" s="63"/>
      <c r="U130" s="63"/>
      <c r="V130" s="116"/>
      <c r="W130" s="67"/>
      <c r="X130" s="67"/>
      <c r="Y130" s="68"/>
      <c r="Z130" s="69"/>
      <c r="AA130" s="59"/>
      <c r="AB130" s="59"/>
      <c r="AC130" s="59"/>
      <c r="AD130" s="59"/>
      <c r="AE130" s="59"/>
      <c r="AF130" s="51">
        <f>AE130*7850*0.3%</f>
        <v>0</v>
      </c>
      <c r="AG130" s="51"/>
      <c r="AH130" s="51">
        <f>AC130*AG130</f>
        <v>0</v>
      </c>
      <c r="AI130" s="59"/>
      <c r="AJ130" s="51"/>
      <c r="AK130" s="51">
        <f>AH130-AJ130</f>
        <v>0</v>
      </c>
      <c r="AL130" s="51">
        <f>R130+AK130</f>
        <v>80740</v>
      </c>
      <c r="AM130" s="59"/>
      <c r="AN130" s="51"/>
      <c r="AO130" s="70"/>
      <c r="AP130" s="71">
        <v>1E-4</v>
      </c>
      <c r="AQ130" s="67"/>
      <c r="AR130" s="72"/>
      <c r="AS130" s="72"/>
      <c r="AT130" s="72"/>
    </row>
    <row r="131" spans="1:46" s="73" customFormat="1" ht="21">
      <c r="A131" s="140"/>
      <c r="B131" s="60"/>
      <c r="C131" s="61"/>
      <c r="D131" s="62"/>
      <c r="E131" s="63"/>
      <c r="F131" s="64"/>
      <c r="G131" s="65" t="s">
        <v>352</v>
      </c>
      <c r="H131" s="66" t="s">
        <v>312</v>
      </c>
      <c r="I131" s="59"/>
      <c r="J131" s="66"/>
      <c r="K131" s="59"/>
      <c r="L131" s="67" t="s">
        <v>36</v>
      </c>
      <c r="M131" s="66" t="s">
        <v>332</v>
      </c>
      <c r="N131" s="66" t="s">
        <v>328</v>
      </c>
      <c r="O131" s="66" t="s">
        <v>338</v>
      </c>
      <c r="P131" s="51">
        <f>M131*400+N131*100+O131</f>
        <v>367</v>
      </c>
      <c r="Q131" s="59">
        <v>330</v>
      </c>
      <c r="R131" s="51">
        <f>P131*Q131</f>
        <v>121110</v>
      </c>
      <c r="S131" s="63">
        <f t="shared" ref="S131:S162" si="42">R131*0.01%</f>
        <v>12.111000000000001</v>
      </c>
      <c r="T131" s="63"/>
      <c r="U131" s="63"/>
      <c r="V131" s="116"/>
      <c r="W131" s="67"/>
      <c r="X131" s="67"/>
      <c r="Y131" s="68"/>
      <c r="Z131" s="69"/>
      <c r="AA131" s="59"/>
      <c r="AB131" s="59"/>
      <c r="AC131" s="59"/>
      <c r="AD131" s="59"/>
      <c r="AE131" s="59"/>
      <c r="AF131" s="51"/>
      <c r="AG131" s="51"/>
      <c r="AH131" s="51"/>
      <c r="AI131" s="59"/>
      <c r="AJ131" s="51"/>
      <c r="AK131" s="51"/>
      <c r="AL131" s="51"/>
      <c r="AM131" s="59"/>
      <c r="AN131" s="51"/>
      <c r="AO131" s="70"/>
      <c r="AP131" s="71">
        <v>1E-4</v>
      </c>
      <c r="AQ131" s="67"/>
      <c r="AR131" s="72"/>
      <c r="AS131" s="72"/>
      <c r="AT131" s="72"/>
    </row>
    <row r="132" spans="1:46" s="73" customFormat="1" ht="21">
      <c r="A132" s="141"/>
      <c r="B132" s="60"/>
      <c r="C132" s="61"/>
      <c r="D132" s="62"/>
      <c r="E132" s="63"/>
      <c r="F132" s="64"/>
      <c r="G132" s="65"/>
      <c r="H132" s="66"/>
      <c r="I132" s="59"/>
      <c r="J132" s="66"/>
      <c r="K132" s="59"/>
      <c r="L132" s="67"/>
      <c r="M132" s="66"/>
      <c r="N132" s="66"/>
      <c r="O132" s="66"/>
      <c r="P132" s="51"/>
      <c r="Q132" s="59"/>
      <c r="R132" s="51">
        <f>SUM(R129:R131)</f>
        <v>448910</v>
      </c>
      <c r="S132" s="63">
        <f t="shared" si="42"/>
        <v>44.891000000000005</v>
      </c>
      <c r="T132" s="63"/>
      <c r="U132" s="63"/>
      <c r="V132" s="116"/>
      <c r="W132" s="67"/>
      <c r="X132" s="67"/>
      <c r="Y132" s="68"/>
      <c r="Z132" s="69"/>
      <c r="AA132" s="59"/>
      <c r="AB132" s="59"/>
      <c r="AC132" s="59"/>
      <c r="AD132" s="59"/>
      <c r="AE132" s="59"/>
      <c r="AF132" s="51"/>
      <c r="AG132" s="51"/>
      <c r="AH132" s="51"/>
      <c r="AI132" s="59"/>
      <c r="AJ132" s="51"/>
      <c r="AK132" s="51"/>
      <c r="AL132" s="51"/>
      <c r="AM132" s="59"/>
      <c r="AN132" s="51"/>
      <c r="AO132" s="70"/>
      <c r="AP132" s="71"/>
      <c r="AQ132" s="67"/>
      <c r="AR132" s="72"/>
      <c r="AS132" s="72"/>
      <c r="AT132" s="72"/>
    </row>
    <row r="133" spans="1:46" s="73" customFormat="1" ht="21">
      <c r="A133" s="121">
        <v>78</v>
      </c>
      <c r="B133" s="60" t="s">
        <v>43</v>
      </c>
      <c r="C133" s="61" t="s">
        <v>351</v>
      </c>
      <c r="D133" s="62" t="s">
        <v>45</v>
      </c>
      <c r="E133" s="83" t="s">
        <v>386</v>
      </c>
      <c r="F133" s="64" t="s">
        <v>387</v>
      </c>
      <c r="G133" s="65" t="s">
        <v>352</v>
      </c>
      <c r="H133" s="66" t="s">
        <v>353</v>
      </c>
      <c r="I133" s="59"/>
      <c r="J133" s="66"/>
      <c r="K133" s="59"/>
      <c r="L133" s="67" t="s">
        <v>36</v>
      </c>
      <c r="M133" s="66" t="s">
        <v>310</v>
      </c>
      <c r="N133" s="66" t="s">
        <v>258</v>
      </c>
      <c r="O133" s="66" t="s">
        <v>256</v>
      </c>
      <c r="P133" s="51">
        <f>M133*400+N133*100+O133</f>
        <v>2640</v>
      </c>
      <c r="Q133" s="59">
        <v>330</v>
      </c>
      <c r="R133" s="51">
        <f>P133*Q133</f>
        <v>871200</v>
      </c>
      <c r="S133" s="63">
        <f t="shared" si="42"/>
        <v>87.12</v>
      </c>
      <c r="T133" s="63"/>
      <c r="U133" s="63"/>
      <c r="V133" s="116"/>
      <c r="W133" s="67"/>
      <c r="X133" s="67"/>
      <c r="Y133" s="68"/>
      <c r="Z133" s="69"/>
      <c r="AA133" s="59"/>
      <c r="AB133" s="59"/>
      <c r="AC133" s="59"/>
      <c r="AD133" s="59"/>
      <c r="AE133" s="59"/>
      <c r="AF133" s="51"/>
      <c r="AG133" s="51"/>
      <c r="AH133" s="51"/>
      <c r="AI133" s="59"/>
      <c r="AJ133" s="51"/>
      <c r="AK133" s="51"/>
      <c r="AL133" s="51"/>
      <c r="AM133" s="59"/>
      <c r="AN133" s="51"/>
      <c r="AO133" s="70"/>
      <c r="AP133" s="71">
        <v>1E-4</v>
      </c>
      <c r="AQ133" s="67"/>
      <c r="AR133" s="72"/>
      <c r="AS133" s="72"/>
      <c r="AT133" s="72"/>
    </row>
    <row r="134" spans="1:46" s="73" customFormat="1" ht="21">
      <c r="A134" s="122">
        <v>79</v>
      </c>
      <c r="B134" s="204" t="s">
        <v>430</v>
      </c>
      <c r="C134" s="205"/>
      <c r="D134" s="206"/>
      <c r="E134" s="99">
        <v>3470300124351</v>
      </c>
      <c r="F134" s="100" t="s">
        <v>220</v>
      </c>
      <c r="G134" s="101" t="s">
        <v>157</v>
      </c>
      <c r="H134" s="102" t="s">
        <v>313</v>
      </c>
      <c r="I134" s="98"/>
      <c r="J134" s="102" t="s">
        <v>278</v>
      </c>
      <c r="K134" s="98"/>
      <c r="L134" s="103" t="s">
        <v>36</v>
      </c>
      <c r="M134" s="102" t="s">
        <v>331</v>
      </c>
      <c r="N134" s="102" t="s">
        <v>258</v>
      </c>
      <c r="O134" s="102" t="s">
        <v>292</v>
      </c>
      <c r="P134" s="104">
        <f>M134*400+N134*100+O134</f>
        <v>9417</v>
      </c>
      <c r="Q134" s="98">
        <v>330</v>
      </c>
      <c r="R134" s="104">
        <f>P134*Q134</f>
        <v>3107610</v>
      </c>
      <c r="S134" s="99">
        <f t="shared" si="42"/>
        <v>310.76100000000002</v>
      </c>
      <c r="T134" s="99"/>
      <c r="U134" s="63"/>
      <c r="V134" s="116"/>
      <c r="W134" s="103"/>
      <c r="X134" s="103"/>
      <c r="Y134" s="105"/>
      <c r="Z134" s="106"/>
      <c r="AA134" s="98"/>
      <c r="AB134" s="98"/>
      <c r="AC134" s="98"/>
      <c r="AD134" s="98"/>
      <c r="AE134" s="98"/>
      <c r="AF134" s="104">
        <f>AE134*7850*0.3%</f>
        <v>0</v>
      </c>
      <c r="AG134" s="104"/>
      <c r="AH134" s="104">
        <f>AC134*AG134</f>
        <v>0</v>
      </c>
      <c r="AI134" s="98"/>
      <c r="AJ134" s="104"/>
      <c r="AK134" s="104">
        <f>AH134-AJ134</f>
        <v>0</v>
      </c>
      <c r="AL134" s="104">
        <f>R134+AK134</f>
        <v>3107610</v>
      </c>
      <c r="AM134" s="98"/>
      <c r="AN134" s="104"/>
      <c r="AO134" s="107"/>
      <c r="AP134" s="108">
        <v>1E-4</v>
      </c>
      <c r="AQ134" s="109" t="s">
        <v>429</v>
      </c>
      <c r="AR134" s="97"/>
      <c r="AS134" s="97"/>
      <c r="AT134" s="72"/>
    </row>
    <row r="135" spans="1:46" s="73" customFormat="1" ht="21.75">
      <c r="A135" s="139">
        <v>80</v>
      </c>
      <c r="B135" s="60" t="s">
        <v>43</v>
      </c>
      <c r="C135" s="61" t="s">
        <v>130</v>
      </c>
      <c r="D135" s="62" t="s">
        <v>45</v>
      </c>
      <c r="E135" s="57" t="s">
        <v>388</v>
      </c>
      <c r="F135" s="64" t="s">
        <v>221</v>
      </c>
      <c r="G135" s="65" t="s">
        <v>157</v>
      </c>
      <c r="H135" s="66" t="s">
        <v>265</v>
      </c>
      <c r="I135" s="59"/>
      <c r="J135" s="66" t="s">
        <v>259</v>
      </c>
      <c r="K135" s="59"/>
      <c r="L135" s="67" t="s">
        <v>36</v>
      </c>
      <c r="M135" s="66" t="s">
        <v>258</v>
      </c>
      <c r="N135" s="66" t="s">
        <v>332</v>
      </c>
      <c r="O135" s="66" t="s">
        <v>341</v>
      </c>
      <c r="P135" s="51">
        <f>M135*400+N135*100+O135</f>
        <v>869</v>
      </c>
      <c r="Q135" s="59">
        <v>330</v>
      </c>
      <c r="R135" s="51">
        <f>P135*Q135</f>
        <v>286770</v>
      </c>
      <c r="S135" s="63">
        <f t="shared" si="42"/>
        <v>28.677</v>
      </c>
      <c r="T135" s="63"/>
      <c r="U135" s="63"/>
      <c r="V135" s="116"/>
      <c r="W135" s="67"/>
      <c r="X135" s="67"/>
      <c r="Y135" s="68"/>
      <c r="Z135" s="69"/>
      <c r="AA135" s="59"/>
      <c r="AB135" s="59"/>
      <c r="AC135" s="59"/>
      <c r="AD135" s="59"/>
      <c r="AE135" s="59"/>
      <c r="AF135" s="51">
        <f>AE135*7850*0.3%</f>
        <v>0</v>
      </c>
      <c r="AG135" s="51"/>
      <c r="AH135" s="51">
        <f>AC135*AG135</f>
        <v>0</v>
      </c>
      <c r="AI135" s="59"/>
      <c r="AJ135" s="51"/>
      <c r="AK135" s="51">
        <f>AH135-AJ135</f>
        <v>0</v>
      </c>
      <c r="AL135" s="51">
        <f>R135+AK135</f>
        <v>286770</v>
      </c>
      <c r="AM135" s="59"/>
      <c r="AN135" s="51"/>
      <c r="AO135" s="70"/>
      <c r="AP135" s="71">
        <v>1E-4</v>
      </c>
      <c r="AQ135" s="67"/>
      <c r="AR135" s="72"/>
      <c r="AS135" s="72"/>
      <c r="AT135" s="72"/>
    </row>
    <row r="136" spans="1:46" s="73" customFormat="1" ht="21">
      <c r="A136" s="140"/>
      <c r="B136" s="60"/>
      <c r="C136" s="61"/>
      <c r="D136" s="62"/>
      <c r="E136" s="63"/>
      <c r="F136" s="64" t="s">
        <v>221</v>
      </c>
      <c r="G136" s="65" t="s">
        <v>157</v>
      </c>
      <c r="H136" s="66" t="s">
        <v>265</v>
      </c>
      <c r="I136" s="59"/>
      <c r="J136" s="66" t="s">
        <v>266</v>
      </c>
      <c r="K136" s="59"/>
      <c r="L136" s="67" t="s">
        <v>36</v>
      </c>
      <c r="M136" s="66" t="s">
        <v>284</v>
      </c>
      <c r="N136" s="66" t="s">
        <v>258</v>
      </c>
      <c r="O136" s="66" t="s">
        <v>294</v>
      </c>
      <c r="P136" s="51">
        <f>M136*400+N136*100+O136</f>
        <v>630</v>
      </c>
      <c r="Q136" s="59">
        <v>330</v>
      </c>
      <c r="R136" s="51">
        <f>P136*Q136</f>
        <v>207900</v>
      </c>
      <c r="S136" s="63">
        <f t="shared" si="42"/>
        <v>20.790000000000003</v>
      </c>
      <c r="T136" s="63"/>
      <c r="U136" s="63"/>
      <c r="V136" s="116"/>
      <c r="W136" s="67"/>
      <c r="X136" s="67"/>
      <c r="Y136" s="68"/>
      <c r="Z136" s="69"/>
      <c r="AA136" s="59"/>
      <c r="AB136" s="59"/>
      <c r="AC136" s="59"/>
      <c r="AD136" s="59"/>
      <c r="AE136" s="59"/>
      <c r="AF136" s="51">
        <f>AE136*7850*0.3%</f>
        <v>0</v>
      </c>
      <c r="AG136" s="51"/>
      <c r="AH136" s="51">
        <f>AC136*AG136</f>
        <v>0</v>
      </c>
      <c r="AI136" s="59"/>
      <c r="AJ136" s="51"/>
      <c r="AK136" s="51">
        <f>AH136-AJ136</f>
        <v>0</v>
      </c>
      <c r="AL136" s="51">
        <f>R136+AK136</f>
        <v>207900</v>
      </c>
      <c r="AM136" s="59"/>
      <c r="AN136" s="51"/>
      <c r="AO136" s="70"/>
      <c r="AP136" s="71">
        <v>1E-4</v>
      </c>
      <c r="AQ136" s="67"/>
      <c r="AR136" s="72"/>
      <c r="AS136" s="72"/>
      <c r="AT136" s="72"/>
    </row>
    <row r="137" spans="1:46" s="73" customFormat="1" ht="21">
      <c r="A137" s="141"/>
      <c r="B137" s="60"/>
      <c r="C137" s="61"/>
      <c r="D137" s="62"/>
      <c r="E137" s="63"/>
      <c r="F137" s="64"/>
      <c r="G137" s="65"/>
      <c r="H137" s="66"/>
      <c r="I137" s="59"/>
      <c r="J137" s="66"/>
      <c r="K137" s="59"/>
      <c r="L137" s="67"/>
      <c r="M137" s="66"/>
      <c r="N137" s="66"/>
      <c r="O137" s="66"/>
      <c r="P137" s="51"/>
      <c r="Q137" s="59"/>
      <c r="R137" s="51">
        <f>SUM(R135:R136)</f>
        <v>494670</v>
      </c>
      <c r="S137" s="63">
        <f t="shared" si="42"/>
        <v>49.467000000000006</v>
      </c>
      <c r="T137" s="63">
        <v>19</v>
      </c>
      <c r="U137" s="63">
        <f t="shared" ref="U137:U164" si="43">S137-T137</f>
        <v>30.467000000000006</v>
      </c>
      <c r="V137" s="116">
        <f t="shared" ref="V137:V164" si="44">U137*75%+T137</f>
        <v>41.850250000000003</v>
      </c>
      <c r="W137" s="67"/>
      <c r="X137" s="67"/>
      <c r="Y137" s="68"/>
      <c r="Z137" s="69"/>
      <c r="AA137" s="59"/>
      <c r="AB137" s="59"/>
      <c r="AC137" s="59"/>
      <c r="AD137" s="59"/>
      <c r="AE137" s="59"/>
      <c r="AF137" s="51"/>
      <c r="AG137" s="51"/>
      <c r="AH137" s="51"/>
      <c r="AI137" s="59"/>
      <c r="AJ137" s="51"/>
      <c r="AK137" s="51"/>
      <c r="AL137" s="51"/>
      <c r="AM137" s="59"/>
      <c r="AN137" s="51"/>
      <c r="AO137" s="70"/>
      <c r="AP137" s="71"/>
      <c r="AQ137" s="67"/>
      <c r="AR137" s="72"/>
      <c r="AS137" s="72"/>
      <c r="AT137" s="72"/>
    </row>
    <row r="138" spans="1:46" s="73" customFormat="1" ht="21">
      <c r="A138" s="121">
        <v>81</v>
      </c>
      <c r="B138" s="60" t="s">
        <v>46</v>
      </c>
      <c r="C138" s="61" t="s">
        <v>383</v>
      </c>
      <c r="D138" s="62" t="s">
        <v>45</v>
      </c>
      <c r="E138" s="63">
        <v>3470300135255</v>
      </c>
      <c r="F138" s="64" t="s">
        <v>217</v>
      </c>
      <c r="G138" s="65" t="s">
        <v>158</v>
      </c>
      <c r="H138" s="66" t="s">
        <v>310</v>
      </c>
      <c r="I138" s="59"/>
      <c r="J138" s="66"/>
      <c r="K138" s="59"/>
      <c r="L138" s="67" t="s">
        <v>36</v>
      </c>
      <c r="M138" s="66" t="s">
        <v>209</v>
      </c>
      <c r="N138" s="66" t="s">
        <v>284</v>
      </c>
      <c r="O138" s="66" t="s">
        <v>331</v>
      </c>
      <c r="P138" s="51">
        <f t="shared" ref="P138:P144" si="45">M138*400+N138*100+O138</f>
        <v>8523</v>
      </c>
      <c r="Q138" s="59">
        <v>100</v>
      </c>
      <c r="R138" s="51">
        <f t="shared" ref="R138:R144" si="46">P138*Q138</f>
        <v>852300</v>
      </c>
      <c r="S138" s="63">
        <f>R138*0.01%</f>
        <v>85.23</v>
      </c>
      <c r="T138" s="63"/>
      <c r="U138" s="63"/>
      <c r="V138" s="116"/>
      <c r="W138" s="67"/>
      <c r="X138" s="67"/>
      <c r="Y138" s="68"/>
      <c r="Z138" s="69"/>
      <c r="AA138" s="59"/>
      <c r="AB138" s="59"/>
      <c r="AC138" s="59"/>
      <c r="AD138" s="59"/>
      <c r="AE138" s="59"/>
      <c r="AF138" s="51">
        <f>AE138*7850*0.3%</f>
        <v>0</v>
      </c>
      <c r="AG138" s="51"/>
      <c r="AH138" s="51">
        <f>AC138*AG138</f>
        <v>0</v>
      </c>
      <c r="AI138" s="59"/>
      <c r="AJ138" s="51"/>
      <c r="AK138" s="51">
        <f>AH138-AJ138</f>
        <v>0</v>
      </c>
      <c r="AL138" s="51">
        <f>R138+AK138</f>
        <v>852300</v>
      </c>
      <c r="AM138" s="59"/>
      <c r="AN138" s="51"/>
      <c r="AO138" s="70"/>
      <c r="AP138" s="71">
        <v>1E-4</v>
      </c>
      <c r="AQ138" s="67"/>
      <c r="AR138" s="72"/>
      <c r="AS138" s="72"/>
      <c r="AT138" s="72"/>
    </row>
    <row r="139" spans="1:46" s="73" customFormat="1" ht="21">
      <c r="A139" s="121">
        <v>82</v>
      </c>
      <c r="B139" s="60" t="s">
        <v>46</v>
      </c>
      <c r="C139" s="61" t="s">
        <v>384</v>
      </c>
      <c r="D139" s="62" t="s">
        <v>45</v>
      </c>
      <c r="E139" s="63">
        <v>3470300143037</v>
      </c>
      <c r="F139" s="64" t="s">
        <v>218</v>
      </c>
      <c r="G139" s="65" t="s">
        <v>158</v>
      </c>
      <c r="H139" s="66" t="s">
        <v>220</v>
      </c>
      <c r="I139" s="59"/>
      <c r="J139" s="66"/>
      <c r="K139" s="59"/>
      <c r="L139" s="67" t="s">
        <v>36</v>
      </c>
      <c r="M139" s="66" t="s">
        <v>236</v>
      </c>
      <c r="N139" s="66" t="s">
        <v>258</v>
      </c>
      <c r="O139" s="66" t="s">
        <v>309</v>
      </c>
      <c r="P139" s="51">
        <f t="shared" si="45"/>
        <v>4677</v>
      </c>
      <c r="Q139" s="59">
        <v>100</v>
      </c>
      <c r="R139" s="51">
        <f t="shared" si="46"/>
        <v>467700</v>
      </c>
      <c r="S139" s="63">
        <f>R139*0.01%</f>
        <v>46.77</v>
      </c>
      <c r="T139" s="63"/>
      <c r="U139" s="63"/>
      <c r="V139" s="116"/>
      <c r="W139" s="67"/>
      <c r="X139" s="67"/>
      <c r="Y139" s="68"/>
      <c r="Z139" s="69"/>
      <c r="AA139" s="59"/>
      <c r="AB139" s="59"/>
      <c r="AC139" s="59"/>
      <c r="AD139" s="59"/>
      <c r="AE139" s="59"/>
      <c r="AF139" s="51">
        <f>AE139*7850*0.3%</f>
        <v>0</v>
      </c>
      <c r="AG139" s="51"/>
      <c r="AH139" s="51">
        <f>AC139*AG139</f>
        <v>0</v>
      </c>
      <c r="AI139" s="59"/>
      <c r="AJ139" s="51"/>
      <c r="AK139" s="51">
        <f>AH139-AJ139</f>
        <v>0</v>
      </c>
      <c r="AL139" s="51">
        <f>R139+AK139</f>
        <v>467700</v>
      </c>
      <c r="AM139" s="59"/>
      <c r="AN139" s="51"/>
      <c r="AO139" s="70"/>
      <c r="AP139" s="71">
        <v>1E-4</v>
      </c>
      <c r="AQ139" s="67"/>
      <c r="AR139" s="72"/>
      <c r="AS139" s="72"/>
      <c r="AT139" s="72"/>
    </row>
    <row r="140" spans="1:46" s="73" customFormat="1" ht="21">
      <c r="A140" s="121">
        <v>83</v>
      </c>
      <c r="B140" s="60" t="s">
        <v>46</v>
      </c>
      <c r="C140" s="61" t="s">
        <v>354</v>
      </c>
      <c r="D140" s="62" t="s">
        <v>45</v>
      </c>
      <c r="E140" s="83" t="s">
        <v>389</v>
      </c>
      <c r="F140" s="64" t="s">
        <v>390</v>
      </c>
      <c r="G140" s="65" t="s">
        <v>352</v>
      </c>
      <c r="H140" s="66" t="s">
        <v>355</v>
      </c>
      <c r="I140" s="59"/>
      <c r="J140" s="66"/>
      <c r="K140" s="59"/>
      <c r="L140" s="67" t="s">
        <v>36</v>
      </c>
      <c r="M140" s="66" t="s">
        <v>278</v>
      </c>
      <c r="N140" s="66" t="s">
        <v>332</v>
      </c>
      <c r="O140" s="66" t="s">
        <v>256</v>
      </c>
      <c r="P140" s="51">
        <f t="shared" si="45"/>
        <v>1640</v>
      </c>
      <c r="Q140" s="59">
        <v>330</v>
      </c>
      <c r="R140" s="51">
        <f t="shared" si="46"/>
        <v>541200</v>
      </c>
      <c r="S140" s="63">
        <f t="shared" si="42"/>
        <v>54.120000000000005</v>
      </c>
      <c r="T140" s="63"/>
      <c r="U140" s="63"/>
      <c r="V140" s="116"/>
      <c r="W140" s="67"/>
      <c r="X140" s="67"/>
      <c r="Y140" s="68"/>
      <c r="Z140" s="69"/>
      <c r="AA140" s="59"/>
      <c r="AB140" s="59"/>
      <c r="AC140" s="59"/>
      <c r="AD140" s="59"/>
      <c r="AE140" s="59"/>
      <c r="AF140" s="51"/>
      <c r="AG140" s="51"/>
      <c r="AH140" s="51"/>
      <c r="AI140" s="59"/>
      <c r="AJ140" s="51"/>
      <c r="AK140" s="51"/>
      <c r="AL140" s="51"/>
      <c r="AM140" s="59"/>
      <c r="AN140" s="51"/>
      <c r="AO140" s="70"/>
      <c r="AP140" s="71">
        <v>1E-4</v>
      </c>
      <c r="AQ140" s="67"/>
      <c r="AR140" s="72"/>
      <c r="AS140" s="72"/>
      <c r="AT140" s="72"/>
    </row>
    <row r="141" spans="1:46" s="73" customFormat="1" ht="21">
      <c r="A141" s="121">
        <v>84</v>
      </c>
      <c r="B141" s="60" t="s">
        <v>43</v>
      </c>
      <c r="C141" s="61" t="s">
        <v>131</v>
      </c>
      <c r="D141" s="62" t="s">
        <v>132</v>
      </c>
      <c r="E141" s="63"/>
      <c r="F141" s="64" t="s">
        <v>222</v>
      </c>
      <c r="G141" s="65" t="s">
        <v>157</v>
      </c>
      <c r="H141" s="66" t="s">
        <v>267</v>
      </c>
      <c r="I141" s="59"/>
      <c r="J141" s="66" t="s">
        <v>306</v>
      </c>
      <c r="K141" s="59"/>
      <c r="L141" s="67" t="s">
        <v>36</v>
      </c>
      <c r="M141" s="66" t="s">
        <v>284</v>
      </c>
      <c r="N141" s="66" t="s">
        <v>258</v>
      </c>
      <c r="O141" s="66" t="s">
        <v>340</v>
      </c>
      <c r="P141" s="51">
        <f t="shared" si="45"/>
        <v>626</v>
      </c>
      <c r="Q141" s="59">
        <v>330</v>
      </c>
      <c r="R141" s="51">
        <f t="shared" si="46"/>
        <v>206580</v>
      </c>
      <c r="S141" s="63">
        <f t="shared" si="42"/>
        <v>20.658000000000001</v>
      </c>
      <c r="T141" s="63"/>
      <c r="U141" s="63"/>
      <c r="V141" s="116"/>
      <c r="W141" s="67"/>
      <c r="X141" s="67"/>
      <c r="Y141" s="68"/>
      <c r="Z141" s="69"/>
      <c r="AA141" s="59"/>
      <c r="AB141" s="59"/>
      <c r="AC141" s="59"/>
      <c r="AD141" s="59"/>
      <c r="AE141" s="59"/>
      <c r="AF141" s="51">
        <f>AE141*7850*0.3%</f>
        <v>0</v>
      </c>
      <c r="AG141" s="51"/>
      <c r="AH141" s="51">
        <f>AC141*AG141</f>
        <v>0</v>
      </c>
      <c r="AI141" s="59"/>
      <c r="AJ141" s="51"/>
      <c r="AK141" s="51">
        <f>AH141-AJ141</f>
        <v>0</v>
      </c>
      <c r="AL141" s="51">
        <f>R141+AK141</f>
        <v>206580</v>
      </c>
      <c r="AM141" s="59"/>
      <c r="AN141" s="51"/>
      <c r="AO141" s="70"/>
      <c r="AP141" s="71">
        <v>1E-4</v>
      </c>
      <c r="AQ141" s="67" t="s">
        <v>406</v>
      </c>
      <c r="AR141" s="72"/>
      <c r="AS141" s="72"/>
      <c r="AT141" s="72"/>
    </row>
    <row r="142" spans="1:46" s="73" customFormat="1" ht="21">
      <c r="A142" s="139">
        <v>85</v>
      </c>
      <c r="B142" s="60" t="s">
        <v>46</v>
      </c>
      <c r="C142" s="61" t="s">
        <v>133</v>
      </c>
      <c r="D142" s="62" t="s">
        <v>54</v>
      </c>
      <c r="E142" s="63">
        <v>3470300131683</v>
      </c>
      <c r="F142" s="64" t="s">
        <v>223</v>
      </c>
      <c r="G142" s="65" t="s">
        <v>158</v>
      </c>
      <c r="H142" s="66" t="s">
        <v>314</v>
      </c>
      <c r="I142" s="59"/>
      <c r="J142" s="66"/>
      <c r="K142" s="59"/>
      <c r="L142" s="67" t="s">
        <v>36</v>
      </c>
      <c r="M142" s="66" t="s">
        <v>328</v>
      </c>
      <c r="N142" s="66" t="s">
        <v>258</v>
      </c>
      <c r="O142" s="66" t="s">
        <v>331</v>
      </c>
      <c r="P142" s="51">
        <f t="shared" si="45"/>
        <v>1423</v>
      </c>
      <c r="Q142" s="59">
        <v>290</v>
      </c>
      <c r="R142" s="51">
        <f t="shared" si="46"/>
        <v>412670</v>
      </c>
      <c r="S142" s="63">
        <f t="shared" si="42"/>
        <v>41.267000000000003</v>
      </c>
      <c r="T142" s="63"/>
      <c r="U142" s="63"/>
      <c r="V142" s="116"/>
      <c r="W142" s="67"/>
      <c r="X142" s="67"/>
      <c r="Y142" s="68"/>
      <c r="Z142" s="69"/>
      <c r="AA142" s="59"/>
      <c r="AB142" s="59"/>
      <c r="AC142" s="59"/>
      <c r="AD142" s="59"/>
      <c r="AE142" s="59"/>
      <c r="AF142" s="51">
        <f>AE142*7850*0.3%</f>
        <v>0</v>
      </c>
      <c r="AG142" s="51"/>
      <c r="AH142" s="51">
        <f>AC142*AG142</f>
        <v>0</v>
      </c>
      <c r="AI142" s="59"/>
      <c r="AJ142" s="51"/>
      <c r="AK142" s="51">
        <f>AH142-AJ142</f>
        <v>0</v>
      </c>
      <c r="AL142" s="51">
        <f>R142+AK142</f>
        <v>412670</v>
      </c>
      <c r="AM142" s="59"/>
      <c r="AN142" s="51"/>
      <c r="AO142" s="70"/>
      <c r="AP142" s="71">
        <v>1E-4</v>
      </c>
      <c r="AQ142" s="67"/>
      <c r="AR142" s="72"/>
      <c r="AS142" s="72"/>
      <c r="AT142" s="72"/>
    </row>
    <row r="143" spans="1:46" s="73" customFormat="1" ht="21">
      <c r="A143" s="140"/>
      <c r="B143" s="60"/>
      <c r="C143" s="61"/>
      <c r="D143" s="62"/>
      <c r="E143" s="63"/>
      <c r="F143" s="64" t="s">
        <v>223</v>
      </c>
      <c r="G143" s="65" t="s">
        <v>158</v>
      </c>
      <c r="H143" s="66" t="s">
        <v>315</v>
      </c>
      <c r="I143" s="59"/>
      <c r="J143" s="66"/>
      <c r="K143" s="59"/>
      <c r="L143" s="67" t="s">
        <v>36</v>
      </c>
      <c r="M143" s="66" t="s">
        <v>278</v>
      </c>
      <c r="N143" s="66" t="s">
        <v>258</v>
      </c>
      <c r="O143" s="66" t="s">
        <v>289</v>
      </c>
      <c r="P143" s="51">
        <f t="shared" si="45"/>
        <v>1897</v>
      </c>
      <c r="Q143" s="59">
        <v>250</v>
      </c>
      <c r="R143" s="51">
        <f t="shared" si="46"/>
        <v>474250</v>
      </c>
      <c r="S143" s="63">
        <f t="shared" si="42"/>
        <v>47.425000000000004</v>
      </c>
      <c r="T143" s="63"/>
      <c r="U143" s="63"/>
      <c r="V143" s="116"/>
      <c r="W143" s="67"/>
      <c r="X143" s="67"/>
      <c r="Y143" s="68"/>
      <c r="Z143" s="69"/>
      <c r="AA143" s="59"/>
      <c r="AB143" s="59"/>
      <c r="AC143" s="59"/>
      <c r="AD143" s="59"/>
      <c r="AE143" s="59"/>
      <c r="AF143" s="51">
        <f>AE143*7850*0.3%</f>
        <v>0</v>
      </c>
      <c r="AG143" s="51"/>
      <c r="AH143" s="51">
        <f>AC143*AG143</f>
        <v>0</v>
      </c>
      <c r="AI143" s="59"/>
      <c r="AJ143" s="51"/>
      <c r="AK143" s="51">
        <f>AH143-AJ143</f>
        <v>0</v>
      </c>
      <c r="AL143" s="51">
        <f>R143+AK143</f>
        <v>474250</v>
      </c>
      <c r="AM143" s="59"/>
      <c r="AN143" s="51"/>
      <c r="AO143" s="70"/>
      <c r="AP143" s="71">
        <v>1E-4</v>
      </c>
      <c r="AQ143" s="67"/>
      <c r="AR143" s="72"/>
      <c r="AS143" s="72"/>
      <c r="AT143" s="72"/>
    </row>
    <row r="144" spans="1:46" s="73" customFormat="1" ht="21">
      <c r="A144" s="140"/>
      <c r="B144" s="60"/>
      <c r="C144" s="61"/>
      <c r="D144" s="62"/>
      <c r="E144" s="63"/>
      <c r="F144" s="64" t="s">
        <v>223</v>
      </c>
      <c r="G144" s="65" t="s">
        <v>158</v>
      </c>
      <c r="H144" s="66" t="s">
        <v>316</v>
      </c>
      <c r="I144" s="59"/>
      <c r="J144" s="66"/>
      <c r="K144" s="59"/>
      <c r="L144" s="67" t="s">
        <v>36</v>
      </c>
      <c r="M144" s="66" t="s">
        <v>293</v>
      </c>
      <c r="N144" s="66" t="s">
        <v>328</v>
      </c>
      <c r="O144" s="66" t="s">
        <v>331</v>
      </c>
      <c r="P144" s="51">
        <f t="shared" si="45"/>
        <v>5123</v>
      </c>
      <c r="Q144" s="59">
        <v>100</v>
      </c>
      <c r="R144" s="51">
        <f t="shared" si="46"/>
        <v>512300</v>
      </c>
      <c r="S144" s="63">
        <f t="shared" si="42"/>
        <v>51.230000000000004</v>
      </c>
      <c r="T144" s="63"/>
      <c r="U144" s="63"/>
      <c r="V144" s="116"/>
      <c r="W144" s="67"/>
      <c r="X144" s="67"/>
      <c r="Y144" s="68"/>
      <c r="Z144" s="69"/>
      <c r="AA144" s="59"/>
      <c r="AB144" s="59"/>
      <c r="AC144" s="59"/>
      <c r="AD144" s="59"/>
      <c r="AE144" s="59"/>
      <c r="AF144" s="51">
        <f>AE144*7850*0.3%</f>
        <v>0</v>
      </c>
      <c r="AG144" s="51"/>
      <c r="AH144" s="51">
        <f>AC144*AG144</f>
        <v>0</v>
      </c>
      <c r="AI144" s="59"/>
      <c r="AJ144" s="51"/>
      <c r="AK144" s="51">
        <f>AH144-AJ144</f>
        <v>0</v>
      </c>
      <c r="AL144" s="51">
        <f>R144+AK144</f>
        <v>512300</v>
      </c>
      <c r="AM144" s="59"/>
      <c r="AN144" s="51"/>
      <c r="AO144" s="70"/>
      <c r="AP144" s="71">
        <v>1E-4</v>
      </c>
      <c r="AQ144" s="67"/>
      <c r="AR144" s="72"/>
      <c r="AS144" s="72"/>
      <c r="AT144" s="72"/>
    </row>
    <row r="145" spans="1:46" s="73" customFormat="1" ht="21">
      <c r="A145" s="141"/>
      <c r="B145" s="60"/>
      <c r="C145" s="61"/>
      <c r="D145" s="62"/>
      <c r="E145" s="63"/>
      <c r="F145" s="64"/>
      <c r="G145" s="65"/>
      <c r="H145" s="66"/>
      <c r="I145" s="59"/>
      <c r="J145" s="66"/>
      <c r="K145" s="59"/>
      <c r="L145" s="67"/>
      <c r="M145" s="66"/>
      <c r="N145" s="66"/>
      <c r="O145" s="66"/>
      <c r="P145" s="51"/>
      <c r="Q145" s="59"/>
      <c r="R145" s="51">
        <f>SUM(R142:R144)</f>
        <v>1399220</v>
      </c>
      <c r="S145" s="63">
        <f t="shared" si="42"/>
        <v>139.922</v>
      </c>
      <c r="T145" s="63"/>
      <c r="U145" s="63"/>
      <c r="V145" s="116"/>
      <c r="W145" s="67"/>
      <c r="X145" s="67"/>
      <c r="Y145" s="68"/>
      <c r="Z145" s="69"/>
      <c r="AA145" s="59"/>
      <c r="AB145" s="59"/>
      <c r="AC145" s="59"/>
      <c r="AD145" s="59"/>
      <c r="AE145" s="59"/>
      <c r="AF145" s="51"/>
      <c r="AG145" s="51"/>
      <c r="AH145" s="51"/>
      <c r="AI145" s="59"/>
      <c r="AJ145" s="51"/>
      <c r="AK145" s="51"/>
      <c r="AL145" s="51"/>
      <c r="AM145" s="59"/>
      <c r="AN145" s="51"/>
      <c r="AO145" s="70"/>
      <c r="AP145" s="71"/>
      <c r="AQ145" s="67"/>
      <c r="AR145" s="72"/>
      <c r="AS145" s="72"/>
      <c r="AT145" s="72"/>
    </row>
    <row r="146" spans="1:46" s="73" customFormat="1" ht="21">
      <c r="A146" s="139">
        <v>86</v>
      </c>
      <c r="B146" s="60" t="s">
        <v>46</v>
      </c>
      <c r="C146" s="61" t="s">
        <v>134</v>
      </c>
      <c r="D146" s="62" t="s">
        <v>135</v>
      </c>
      <c r="E146" s="63">
        <v>3470300143789</v>
      </c>
      <c r="F146" s="64" t="s">
        <v>194</v>
      </c>
      <c r="G146" s="65" t="s">
        <v>158</v>
      </c>
      <c r="H146" s="66" t="s">
        <v>211</v>
      </c>
      <c r="I146" s="59"/>
      <c r="J146" s="66"/>
      <c r="K146" s="59"/>
      <c r="L146" s="67" t="s">
        <v>36</v>
      </c>
      <c r="M146" s="66" t="s">
        <v>258</v>
      </c>
      <c r="N146" s="66" t="s">
        <v>284</v>
      </c>
      <c r="O146" s="66" t="s">
        <v>181</v>
      </c>
      <c r="P146" s="51">
        <f>M146*400+N146*100+O146</f>
        <v>990</v>
      </c>
      <c r="Q146" s="59">
        <v>100</v>
      </c>
      <c r="R146" s="51">
        <f>P146*Q146</f>
        <v>99000</v>
      </c>
      <c r="S146" s="63">
        <f t="shared" si="42"/>
        <v>9.9</v>
      </c>
      <c r="T146" s="63"/>
      <c r="U146" s="63"/>
      <c r="V146" s="116"/>
      <c r="W146" s="67"/>
      <c r="X146" s="67"/>
      <c r="Y146" s="68"/>
      <c r="Z146" s="69"/>
      <c r="AA146" s="59"/>
      <c r="AB146" s="59"/>
      <c r="AC146" s="59"/>
      <c r="AD146" s="59"/>
      <c r="AE146" s="59"/>
      <c r="AF146" s="51">
        <f>AE146*7850*0.3%</f>
        <v>0</v>
      </c>
      <c r="AG146" s="51"/>
      <c r="AH146" s="51">
        <f>AC146*AG146</f>
        <v>0</v>
      </c>
      <c r="AI146" s="59"/>
      <c r="AJ146" s="51"/>
      <c r="AK146" s="51">
        <f>AH146-AJ146</f>
        <v>0</v>
      </c>
      <c r="AL146" s="51">
        <f>R146+AK146</f>
        <v>99000</v>
      </c>
      <c r="AM146" s="59"/>
      <c r="AN146" s="51"/>
      <c r="AO146" s="70"/>
      <c r="AP146" s="71">
        <v>1E-4</v>
      </c>
      <c r="AQ146" s="67"/>
      <c r="AR146" s="72"/>
      <c r="AS146" s="72"/>
      <c r="AT146" s="72"/>
    </row>
    <row r="147" spans="1:46" s="73" customFormat="1" ht="21">
      <c r="A147" s="140"/>
      <c r="B147" s="60"/>
      <c r="C147" s="61"/>
      <c r="D147" s="62"/>
      <c r="E147" s="63"/>
      <c r="F147" s="64" t="s">
        <v>194</v>
      </c>
      <c r="G147" s="65" t="s">
        <v>158</v>
      </c>
      <c r="H147" s="66" t="s">
        <v>317</v>
      </c>
      <c r="I147" s="59"/>
      <c r="J147" s="66"/>
      <c r="K147" s="59"/>
      <c r="L147" s="67" t="s">
        <v>36</v>
      </c>
      <c r="M147" s="66" t="s">
        <v>249</v>
      </c>
      <c r="N147" s="66" t="s">
        <v>284</v>
      </c>
      <c r="O147" s="66" t="s">
        <v>292</v>
      </c>
      <c r="P147" s="51">
        <f>M147*400+N147*100+O147</f>
        <v>6117</v>
      </c>
      <c r="Q147" s="59">
        <v>100</v>
      </c>
      <c r="R147" s="51">
        <f>P147*Q147</f>
        <v>611700</v>
      </c>
      <c r="S147" s="63">
        <f t="shared" si="42"/>
        <v>61.17</v>
      </c>
      <c r="T147" s="63"/>
      <c r="U147" s="63"/>
      <c r="V147" s="116"/>
      <c r="W147" s="67"/>
      <c r="X147" s="67"/>
      <c r="Y147" s="68"/>
      <c r="Z147" s="69"/>
      <c r="AA147" s="59"/>
      <c r="AB147" s="59"/>
      <c r="AC147" s="59"/>
      <c r="AD147" s="59"/>
      <c r="AE147" s="59"/>
      <c r="AF147" s="51">
        <f>AE147*7850*0.3%</f>
        <v>0</v>
      </c>
      <c r="AG147" s="51"/>
      <c r="AH147" s="51">
        <f>AC147*AG147</f>
        <v>0</v>
      </c>
      <c r="AI147" s="59"/>
      <c r="AJ147" s="51"/>
      <c r="AK147" s="51">
        <f>AH147-AJ147</f>
        <v>0</v>
      </c>
      <c r="AL147" s="51">
        <f>R147+AK147</f>
        <v>611700</v>
      </c>
      <c r="AM147" s="59"/>
      <c r="AN147" s="51"/>
      <c r="AO147" s="70"/>
      <c r="AP147" s="71">
        <v>1E-4</v>
      </c>
      <c r="AQ147" s="67"/>
      <c r="AR147" s="72"/>
      <c r="AS147" s="72"/>
      <c r="AT147" s="72"/>
    </row>
    <row r="148" spans="1:46" s="73" customFormat="1" ht="21">
      <c r="A148" s="141"/>
      <c r="B148" s="60"/>
      <c r="C148" s="61"/>
      <c r="D148" s="62"/>
      <c r="E148" s="63"/>
      <c r="F148" s="64"/>
      <c r="G148" s="65"/>
      <c r="H148" s="66"/>
      <c r="I148" s="59"/>
      <c r="J148" s="66"/>
      <c r="K148" s="59"/>
      <c r="L148" s="67"/>
      <c r="M148" s="66"/>
      <c r="N148" s="66"/>
      <c r="O148" s="66"/>
      <c r="P148" s="51"/>
      <c r="Q148" s="59"/>
      <c r="R148" s="51">
        <f>SUM(R146:R147)</f>
        <v>710700</v>
      </c>
      <c r="S148" s="63">
        <f t="shared" si="42"/>
        <v>71.070000000000007</v>
      </c>
      <c r="T148" s="63"/>
      <c r="U148" s="63"/>
      <c r="V148" s="116"/>
      <c r="W148" s="67"/>
      <c r="X148" s="67"/>
      <c r="Y148" s="68"/>
      <c r="Z148" s="69"/>
      <c r="AA148" s="59"/>
      <c r="AB148" s="59"/>
      <c r="AC148" s="59"/>
      <c r="AD148" s="59"/>
      <c r="AE148" s="59"/>
      <c r="AF148" s="51"/>
      <c r="AG148" s="51"/>
      <c r="AH148" s="51"/>
      <c r="AI148" s="59"/>
      <c r="AJ148" s="51"/>
      <c r="AK148" s="51"/>
      <c r="AL148" s="51"/>
      <c r="AM148" s="59"/>
      <c r="AN148" s="51"/>
      <c r="AO148" s="70"/>
      <c r="AP148" s="71"/>
      <c r="AQ148" s="67"/>
      <c r="AR148" s="72"/>
      <c r="AS148" s="72"/>
      <c r="AT148" s="72"/>
    </row>
    <row r="149" spans="1:46" s="73" customFormat="1" ht="21">
      <c r="A149" s="121">
        <v>87</v>
      </c>
      <c r="B149" s="60" t="s">
        <v>46</v>
      </c>
      <c r="C149" s="61" t="s">
        <v>136</v>
      </c>
      <c r="D149" s="62" t="s">
        <v>45</v>
      </c>
      <c r="E149" s="63"/>
      <c r="F149" s="64" t="s">
        <v>224</v>
      </c>
      <c r="G149" s="65" t="s">
        <v>158</v>
      </c>
      <c r="H149" s="66" t="s">
        <v>318</v>
      </c>
      <c r="I149" s="59"/>
      <c r="J149" s="66"/>
      <c r="K149" s="59"/>
      <c r="L149" s="67" t="s">
        <v>36</v>
      </c>
      <c r="M149" s="66" t="s">
        <v>284</v>
      </c>
      <c r="N149" s="66" t="s">
        <v>258</v>
      </c>
      <c r="O149" s="66" t="s">
        <v>336</v>
      </c>
      <c r="P149" s="51">
        <f t="shared" ref="P149:P166" si="47">M149*400+N149*100+O149</f>
        <v>657</v>
      </c>
      <c r="Q149" s="59">
        <v>100</v>
      </c>
      <c r="R149" s="51">
        <f t="shared" ref="R149:R166" si="48">P149*Q149</f>
        <v>65700</v>
      </c>
      <c r="S149" s="63">
        <f t="shared" si="42"/>
        <v>6.57</v>
      </c>
      <c r="T149" s="63"/>
      <c r="U149" s="63"/>
      <c r="V149" s="116"/>
      <c r="W149" s="67"/>
      <c r="X149" s="67"/>
      <c r="Y149" s="68"/>
      <c r="Z149" s="69"/>
      <c r="AA149" s="59"/>
      <c r="AB149" s="59"/>
      <c r="AC149" s="59"/>
      <c r="AD149" s="59"/>
      <c r="AE149" s="59"/>
      <c r="AF149" s="51">
        <f t="shared" ref="AF149:AF166" si="49">AE149*7850*0.3%</f>
        <v>0</v>
      </c>
      <c r="AG149" s="51"/>
      <c r="AH149" s="51">
        <f t="shared" ref="AH149:AH166" si="50">AC149*AG149</f>
        <v>0</v>
      </c>
      <c r="AI149" s="59"/>
      <c r="AJ149" s="51"/>
      <c r="AK149" s="51">
        <f t="shared" ref="AK149:AK166" si="51">AH149-AJ149</f>
        <v>0</v>
      </c>
      <c r="AL149" s="51">
        <f t="shared" ref="AL149:AL166" si="52">R149+AK149</f>
        <v>65700</v>
      </c>
      <c r="AM149" s="59"/>
      <c r="AN149" s="51"/>
      <c r="AO149" s="70"/>
      <c r="AP149" s="71">
        <v>1E-4</v>
      </c>
      <c r="AQ149" s="67"/>
      <c r="AR149" s="72"/>
      <c r="AS149" s="72"/>
      <c r="AT149" s="72"/>
    </row>
    <row r="150" spans="1:46" s="73" customFormat="1" ht="21">
      <c r="A150" s="121">
        <v>88</v>
      </c>
      <c r="B150" s="60" t="s">
        <v>43</v>
      </c>
      <c r="C150" s="61" t="s">
        <v>137</v>
      </c>
      <c r="D150" s="62" t="s">
        <v>45</v>
      </c>
      <c r="E150" s="77" t="s">
        <v>400</v>
      </c>
      <c r="F150" s="64" t="s">
        <v>225</v>
      </c>
      <c r="G150" s="65" t="s">
        <v>158</v>
      </c>
      <c r="H150" s="66" t="s">
        <v>319</v>
      </c>
      <c r="I150" s="59"/>
      <c r="J150" s="66"/>
      <c r="K150" s="59"/>
      <c r="L150" s="67" t="s">
        <v>36</v>
      </c>
      <c r="M150" s="66" t="s">
        <v>258</v>
      </c>
      <c r="N150" s="66" t="s">
        <v>284</v>
      </c>
      <c r="O150" s="66" t="s">
        <v>331</v>
      </c>
      <c r="P150" s="51">
        <f t="shared" si="47"/>
        <v>923</v>
      </c>
      <c r="Q150" s="59">
        <v>100</v>
      </c>
      <c r="R150" s="51">
        <f t="shared" si="48"/>
        <v>92300</v>
      </c>
      <c r="S150" s="63">
        <f t="shared" si="42"/>
        <v>9.23</v>
      </c>
      <c r="T150" s="63"/>
      <c r="U150" s="63"/>
      <c r="V150" s="116"/>
      <c r="W150" s="67"/>
      <c r="X150" s="67"/>
      <c r="Y150" s="68"/>
      <c r="Z150" s="69"/>
      <c r="AA150" s="59"/>
      <c r="AB150" s="59"/>
      <c r="AC150" s="59"/>
      <c r="AD150" s="59"/>
      <c r="AE150" s="59"/>
      <c r="AF150" s="51">
        <f t="shared" si="49"/>
        <v>0</v>
      </c>
      <c r="AG150" s="51"/>
      <c r="AH150" s="51">
        <f t="shared" si="50"/>
        <v>0</v>
      </c>
      <c r="AI150" s="59"/>
      <c r="AJ150" s="51"/>
      <c r="AK150" s="51">
        <f t="shared" si="51"/>
        <v>0</v>
      </c>
      <c r="AL150" s="51">
        <f t="shared" si="52"/>
        <v>92300</v>
      </c>
      <c r="AM150" s="59"/>
      <c r="AN150" s="51"/>
      <c r="AO150" s="70"/>
      <c r="AP150" s="71">
        <v>1E-4</v>
      </c>
      <c r="AQ150" s="67"/>
      <c r="AR150" s="72"/>
      <c r="AS150" s="72"/>
      <c r="AT150" s="72"/>
    </row>
    <row r="151" spans="1:46" s="73" customFormat="1" ht="21">
      <c r="A151" s="121">
        <v>89</v>
      </c>
      <c r="B151" s="60" t="s">
        <v>46</v>
      </c>
      <c r="C151" s="61" t="s">
        <v>138</v>
      </c>
      <c r="D151" s="62" t="s">
        <v>45</v>
      </c>
      <c r="E151" s="86" t="s">
        <v>391</v>
      </c>
      <c r="F151" s="64" t="s">
        <v>226</v>
      </c>
      <c r="G151" s="65" t="s">
        <v>157</v>
      </c>
      <c r="H151" s="66" t="s">
        <v>265</v>
      </c>
      <c r="I151" s="59"/>
      <c r="J151" s="66" t="s">
        <v>164</v>
      </c>
      <c r="K151" s="59"/>
      <c r="L151" s="67" t="s">
        <v>36</v>
      </c>
      <c r="M151" s="66" t="s">
        <v>258</v>
      </c>
      <c r="N151" s="66" t="s">
        <v>284</v>
      </c>
      <c r="O151" s="66" t="s">
        <v>195</v>
      </c>
      <c r="P151" s="51">
        <f t="shared" si="47"/>
        <v>993</v>
      </c>
      <c r="Q151" s="59">
        <v>330</v>
      </c>
      <c r="R151" s="51">
        <f t="shared" si="48"/>
        <v>327690</v>
      </c>
      <c r="S151" s="63">
        <f t="shared" si="42"/>
        <v>32.768999999999998</v>
      </c>
      <c r="T151" s="63">
        <v>7</v>
      </c>
      <c r="U151" s="63">
        <f t="shared" si="43"/>
        <v>25.768999999999998</v>
      </c>
      <c r="V151" s="116">
        <f t="shared" si="44"/>
        <v>26.326749999999997</v>
      </c>
      <c r="W151" s="67"/>
      <c r="X151" s="67"/>
      <c r="Y151" s="68"/>
      <c r="Z151" s="69"/>
      <c r="AA151" s="59"/>
      <c r="AB151" s="59"/>
      <c r="AC151" s="59"/>
      <c r="AD151" s="59"/>
      <c r="AE151" s="59"/>
      <c r="AF151" s="51">
        <f t="shared" si="49"/>
        <v>0</v>
      </c>
      <c r="AG151" s="51"/>
      <c r="AH151" s="51">
        <f t="shared" si="50"/>
        <v>0</v>
      </c>
      <c r="AI151" s="59"/>
      <c r="AJ151" s="51"/>
      <c r="AK151" s="51">
        <f t="shared" si="51"/>
        <v>0</v>
      </c>
      <c r="AL151" s="51">
        <f t="shared" si="52"/>
        <v>327690</v>
      </c>
      <c r="AM151" s="59"/>
      <c r="AN151" s="51"/>
      <c r="AO151" s="70"/>
      <c r="AP151" s="71">
        <v>1E-4</v>
      </c>
      <c r="AQ151" s="67"/>
      <c r="AR151" s="72"/>
      <c r="AS151" s="72"/>
      <c r="AT151" s="72"/>
    </row>
    <row r="152" spans="1:46" s="73" customFormat="1" ht="21">
      <c r="A152" s="121">
        <v>90</v>
      </c>
      <c r="B152" s="60" t="s">
        <v>43</v>
      </c>
      <c r="C152" s="61" t="s">
        <v>139</v>
      </c>
      <c r="D152" s="62" t="s">
        <v>45</v>
      </c>
      <c r="E152" s="63">
        <v>3470300130636</v>
      </c>
      <c r="F152" s="64" t="s">
        <v>227</v>
      </c>
      <c r="G152" s="65" t="s">
        <v>158</v>
      </c>
      <c r="H152" s="66" t="s">
        <v>175</v>
      </c>
      <c r="I152" s="59"/>
      <c r="J152" s="66"/>
      <c r="K152" s="59"/>
      <c r="L152" s="67" t="s">
        <v>36</v>
      </c>
      <c r="M152" s="66" t="s">
        <v>310</v>
      </c>
      <c r="N152" s="66" t="s">
        <v>328</v>
      </c>
      <c r="O152" s="66" t="s">
        <v>336</v>
      </c>
      <c r="P152" s="51">
        <f t="shared" si="47"/>
        <v>2757</v>
      </c>
      <c r="Q152" s="59">
        <v>100</v>
      </c>
      <c r="R152" s="51">
        <f t="shared" si="48"/>
        <v>275700</v>
      </c>
      <c r="S152" s="63">
        <f t="shared" si="42"/>
        <v>27.57</v>
      </c>
      <c r="T152" s="63"/>
      <c r="U152" s="63"/>
      <c r="V152" s="116"/>
      <c r="W152" s="67"/>
      <c r="X152" s="67"/>
      <c r="Y152" s="68"/>
      <c r="Z152" s="69"/>
      <c r="AA152" s="59"/>
      <c r="AB152" s="59"/>
      <c r="AC152" s="59"/>
      <c r="AD152" s="59"/>
      <c r="AE152" s="59"/>
      <c r="AF152" s="51">
        <f t="shared" si="49"/>
        <v>0</v>
      </c>
      <c r="AG152" s="51"/>
      <c r="AH152" s="51">
        <f t="shared" si="50"/>
        <v>0</v>
      </c>
      <c r="AI152" s="59"/>
      <c r="AJ152" s="51"/>
      <c r="AK152" s="51">
        <f t="shared" si="51"/>
        <v>0</v>
      </c>
      <c r="AL152" s="51">
        <f t="shared" si="52"/>
        <v>275700</v>
      </c>
      <c r="AM152" s="59"/>
      <c r="AN152" s="51"/>
      <c r="AO152" s="70"/>
      <c r="AP152" s="71">
        <v>1E-4</v>
      </c>
      <c r="AQ152" s="67"/>
      <c r="AR152" s="72"/>
      <c r="AS152" s="72"/>
      <c r="AT152" s="72"/>
    </row>
    <row r="153" spans="1:46" s="73" customFormat="1" ht="21">
      <c r="A153" s="121">
        <v>91</v>
      </c>
      <c r="B153" s="60" t="s">
        <v>46</v>
      </c>
      <c r="C153" s="61" t="s">
        <v>140</v>
      </c>
      <c r="D153" s="62" t="s">
        <v>48</v>
      </c>
      <c r="E153" s="63">
        <v>3470300138807</v>
      </c>
      <c r="F153" s="64" t="s">
        <v>228</v>
      </c>
      <c r="G153" s="65" t="s">
        <v>158</v>
      </c>
      <c r="H153" s="66" t="s">
        <v>228</v>
      </c>
      <c r="I153" s="59"/>
      <c r="J153" s="66"/>
      <c r="K153" s="59"/>
      <c r="L153" s="67" t="s">
        <v>36</v>
      </c>
      <c r="M153" s="66" t="s">
        <v>258</v>
      </c>
      <c r="N153" s="66" t="s">
        <v>328</v>
      </c>
      <c r="O153" s="66" t="s">
        <v>220</v>
      </c>
      <c r="P153" s="51">
        <f t="shared" si="47"/>
        <v>1137</v>
      </c>
      <c r="Q153" s="59">
        <v>100</v>
      </c>
      <c r="R153" s="51">
        <f t="shared" si="48"/>
        <v>113700</v>
      </c>
      <c r="S153" s="63">
        <f t="shared" si="42"/>
        <v>11.370000000000001</v>
      </c>
      <c r="T153" s="63"/>
      <c r="U153" s="63"/>
      <c r="V153" s="116"/>
      <c r="W153" s="67"/>
      <c r="X153" s="67"/>
      <c r="Y153" s="68"/>
      <c r="Z153" s="69"/>
      <c r="AA153" s="59"/>
      <c r="AB153" s="59"/>
      <c r="AC153" s="59"/>
      <c r="AD153" s="59"/>
      <c r="AE153" s="59"/>
      <c r="AF153" s="51">
        <f t="shared" si="49"/>
        <v>0</v>
      </c>
      <c r="AG153" s="51"/>
      <c r="AH153" s="51">
        <f t="shared" si="50"/>
        <v>0</v>
      </c>
      <c r="AI153" s="59"/>
      <c r="AJ153" s="51"/>
      <c r="AK153" s="51">
        <f t="shared" si="51"/>
        <v>0</v>
      </c>
      <c r="AL153" s="51">
        <f t="shared" si="52"/>
        <v>113700</v>
      </c>
      <c r="AM153" s="59"/>
      <c r="AN153" s="51"/>
      <c r="AO153" s="70"/>
      <c r="AP153" s="71">
        <v>1E-4</v>
      </c>
      <c r="AQ153" s="67"/>
      <c r="AR153" s="72"/>
      <c r="AS153" s="72"/>
      <c r="AT153" s="72"/>
    </row>
    <row r="154" spans="1:46" s="73" customFormat="1" ht="21.75">
      <c r="A154" s="121">
        <v>92</v>
      </c>
      <c r="B154" s="60" t="s">
        <v>43</v>
      </c>
      <c r="C154" s="61" t="s">
        <v>141</v>
      </c>
      <c r="D154" s="62" t="s">
        <v>73</v>
      </c>
      <c r="E154" s="57" t="s">
        <v>392</v>
      </c>
      <c r="F154" s="64" t="s">
        <v>229</v>
      </c>
      <c r="G154" s="65" t="s">
        <v>157</v>
      </c>
      <c r="H154" s="66" t="s">
        <v>295</v>
      </c>
      <c r="I154" s="59"/>
      <c r="J154" s="66" t="s">
        <v>276</v>
      </c>
      <c r="K154" s="59"/>
      <c r="L154" s="67" t="s">
        <v>36</v>
      </c>
      <c r="M154" s="66" t="s">
        <v>258</v>
      </c>
      <c r="N154" s="66" t="s">
        <v>328</v>
      </c>
      <c r="O154" s="66" t="s">
        <v>331</v>
      </c>
      <c r="P154" s="51">
        <f t="shared" si="47"/>
        <v>1123</v>
      </c>
      <c r="Q154" s="59">
        <v>330</v>
      </c>
      <c r="R154" s="51">
        <f t="shared" si="48"/>
        <v>370590</v>
      </c>
      <c r="S154" s="63">
        <f t="shared" si="42"/>
        <v>37.059000000000005</v>
      </c>
      <c r="T154" s="63">
        <v>9</v>
      </c>
      <c r="U154" s="63">
        <f t="shared" si="43"/>
        <v>28.059000000000005</v>
      </c>
      <c r="V154" s="116">
        <f t="shared" si="44"/>
        <v>30.044250000000005</v>
      </c>
      <c r="W154" s="67"/>
      <c r="X154" s="67"/>
      <c r="Y154" s="68"/>
      <c r="Z154" s="69"/>
      <c r="AA154" s="59"/>
      <c r="AB154" s="59"/>
      <c r="AC154" s="59"/>
      <c r="AD154" s="59"/>
      <c r="AE154" s="59"/>
      <c r="AF154" s="51">
        <f t="shared" si="49"/>
        <v>0</v>
      </c>
      <c r="AG154" s="51"/>
      <c r="AH154" s="51">
        <f t="shared" si="50"/>
        <v>0</v>
      </c>
      <c r="AI154" s="59"/>
      <c r="AJ154" s="51"/>
      <c r="AK154" s="51">
        <f t="shared" si="51"/>
        <v>0</v>
      </c>
      <c r="AL154" s="51">
        <f t="shared" si="52"/>
        <v>370590</v>
      </c>
      <c r="AM154" s="59"/>
      <c r="AN154" s="51"/>
      <c r="AO154" s="70"/>
      <c r="AP154" s="71">
        <v>1E-4</v>
      </c>
      <c r="AQ154" s="67"/>
      <c r="AR154" s="72"/>
      <c r="AS154" s="72"/>
      <c r="AT154" s="72"/>
    </row>
    <row r="155" spans="1:46" s="73" customFormat="1" ht="21.75">
      <c r="A155" s="121">
        <v>93</v>
      </c>
      <c r="B155" s="60" t="s">
        <v>46</v>
      </c>
      <c r="C155" s="61" t="s">
        <v>142</v>
      </c>
      <c r="D155" s="62" t="s">
        <v>45</v>
      </c>
      <c r="E155" s="57" t="s">
        <v>393</v>
      </c>
      <c r="F155" s="64" t="s">
        <v>230</v>
      </c>
      <c r="G155" s="65" t="s">
        <v>157</v>
      </c>
      <c r="H155" s="66" t="s">
        <v>265</v>
      </c>
      <c r="I155" s="59"/>
      <c r="J155" s="66" t="s">
        <v>270</v>
      </c>
      <c r="K155" s="59"/>
      <c r="L155" s="67" t="s">
        <v>36</v>
      </c>
      <c r="M155" s="66" t="s">
        <v>284</v>
      </c>
      <c r="N155" s="66" t="s">
        <v>328</v>
      </c>
      <c r="O155" s="66" t="s">
        <v>264</v>
      </c>
      <c r="P155" s="51">
        <f t="shared" si="47"/>
        <v>785</v>
      </c>
      <c r="Q155" s="59">
        <v>330</v>
      </c>
      <c r="R155" s="51">
        <f t="shared" si="48"/>
        <v>259050</v>
      </c>
      <c r="S155" s="63">
        <f t="shared" si="42"/>
        <v>25.905000000000001</v>
      </c>
      <c r="T155" s="63">
        <v>5</v>
      </c>
      <c r="U155" s="63">
        <f t="shared" si="43"/>
        <v>20.905000000000001</v>
      </c>
      <c r="V155" s="116">
        <f t="shared" si="44"/>
        <v>20.678750000000001</v>
      </c>
      <c r="W155" s="67"/>
      <c r="X155" s="67"/>
      <c r="Y155" s="68"/>
      <c r="Z155" s="69"/>
      <c r="AA155" s="59"/>
      <c r="AB155" s="59"/>
      <c r="AC155" s="59"/>
      <c r="AD155" s="59"/>
      <c r="AE155" s="59"/>
      <c r="AF155" s="51">
        <f t="shared" si="49"/>
        <v>0</v>
      </c>
      <c r="AG155" s="51"/>
      <c r="AH155" s="51">
        <f t="shared" si="50"/>
        <v>0</v>
      </c>
      <c r="AI155" s="59"/>
      <c r="AJ155" s="51"/>
      <c r="AK155" s="51">
        <f t="shared" si="51"/>
        <v>0</v>
      </c>
      <c r="AL155" s="51">
        <f t="shared" si="52"/>
        <v>259050</v>
      </c>
      <c r="AM155" s="59"/>
      <c r="AN155" s="51"/>
      <c r="AO155" s="70"/>
      <c r="AP155" s="71">
        <v>1E-4</v>
      </c>
      <c r="AQ155" s="67"/>
      <c r="AR155" s="72"/>
      <c r="AS155" s="72"/>
      <c r="AT155" s="72"/>
    </row>
    <row r="156" spans="1:46" s="73" customFormat="1" ht="21">
      <c r="A156" s="121">
        <v>94</v>
      </c>
      <c r="B156" s="60" t="s">
        <v>46</v>
      </c>
      <c r="C156" s="61" t="s">
        <v>143</v>
      </c>
      <c r="D156" s="62" t="s">
        <v>54</v>
      </c>
      <c r="E156" s="63"/>
      <c r="F156" s="64" t="s">
        <v>231</v>
      </c>
      <c r="G156" s="65" t="s">
        <v>158</v>
      </c>
      <c r="H156" s="66" t="s">
        <v>284</v>
      </c>
      <c r="I156" s="59"/>
      <c r="J156" s="66"/>
      <c r="K156" s="59"/>
      <c r="L156" s="67" t="s">
        <v>36</v>
      </c>
      <c r="M156" s="66" t="s">
        <v>259</v>
      </c>
      <c r="N156" s="66" t="s">
        <v>258</v>
      </c>
      <c r="O156" s="66" t="s">
        <v>211</v>
      </c>
      <c r="P156" s="51">
        <f t="shared" si="47"/>
        <v>2210</v>
      </c>
      <c r="Q156" s="59">
        <v>100</v>
      </c>
      <c r="R156" s="51">
        <f t="shared" si="48"/>
        <v>221000</v>
      </c>
      <c r="S156" s="63">
        <f t="shared" si="42"/>
        <v>22.1</v>
      </c>
      <c r="T156" s="63"/>
      <c r="U156" s="63"/>
      <c r="V156" s="116"/>
      <c r="W156" s="67"/>
      <c r="X156" s="67"/>
      <c r="Y156" s="68"/>
      <c r="Z156" s="69"/>
      <c r="AA156" s="59"/>
      <c r="AB156" s="59"/>
      <c r="AC156" s="59"/>
      <c r="AD156" s="59"/>
      <c r="AE156" s="59"/>
      <c r="AF156" s="51">
        <f t="shared" si="49"/>
        <v>0</v>
      </c>
      <c r="AG156" s="51"/>
      <c r="AH156" s="51">
        <f t="shared" si="50"/>
        <v>0</v>
      </c>
      <c r="AI156" s="59"/>
      <c r="AJ156" s="51"/>
      <c r="AK156" s="51">
        <f t="shared" si="51"/>
        <v>0</v>
      </c>
      <c r="AL156" s="51">
        <f t="shared" si="52"/>
        <v>221000</v>
      </c>
      <c r="AM156" s="59"/>
      <c r="AN156" s="51"/>
      <c r="AO156" s="70"/>
      <c r="AP156" s="71">
        <v>1E-4</v>
      </c>
      <c r="AQ156" s="67"/>
      <c r="AR156" s="72"/>
      <c r="AS156" s="72"/>
      <c r="AT156" s="72"/>
    </row>
    <row r="157" spans="1:46" s="73" customFormat="1" ht="21">
      <c r="A157" s="121">
        <v>95</v>
      </c>
      <c r="B157" s="60" t="s">
        <v>46</v>
      </c>
      <c r="C157" s="61" t="s">
        <v>144</v>
      </c>
      <c r="D157" s="62" t="s">
        <v>54</v>
      </c>
      <c r="E157" s="63">
        <v>3470300135549</v>
      </c>
      <c r="F157" s="64" t="s">
        <v>232</v>
      </c>
      <c r="G157" s="65" t="s">
        <v>158</v>
      </c>
      <c r="H157" s="66" t="s">
        <v>321</v>
      </c>
      <c r="I157" s="59"/>
      <c r="J157" s="66"/>
      <c r="K157" s="59"/>
      <c r="L157" s="67" t="s">
        <v>36</v>
      </c>
      <c r="M157" s="66" t="s">
        <v>258</v>
      </c>
      <c r="N157" s="66" t="s">
        <v>332</v>
      </c>
      <c r="O157" s="66" t="s">
        <v>252</v>
      </c>
      <c r="P157" s="51">
        <f t="shared" si="47"/>
        <v>891</v>
      </c>
      <c r="Q157" s="59">
        <v>100</v>
      </c>
      <c r="R157" s="51">
        <f t="shared" si="48"/>
        <v>89100</v>
      </c>
      <c r="S157" s="63">
        <f t="shared" si="42"/>
        <v>8.91</v>
      </c>
      <c r="T157" s="63"/>
      <c r="U157" s="63"/>
      <c r="V157" s="116"/>
      <c r="W157" s="67"/>
      <c r="X157" s="67"/>
      <c r="Y157" s="68"/>
      <c r="Z157" s="69"/>
      <c r="AA157" s="59"/>
      <c r="AB157" s="59"/>
      <c r="AC157" s="59"/>
      <c r="AD157" s="59"/>
      <c r="AE157" s="59"/>
      <c r="AF157" s="51">
        <f t="shared" si="49"/>
        <v>0</v>
      </c>
      <c r="AG157" s="51"/>
      <c r="AH157" s="51">
        <f t="shared" si="50"/>
        <v>0</v>
      </c>
      <c r="AI157" s="59"/>
      <c r="AJ157" s="51"/>
      <c r="AK157" s="51">
        <f t="shared" si="51"/>
        <v>0</v>
      </c>
      <c r="AL157" s="51">
        <f t="shared" si="52"/>
        <v>89100</v>
      </c>
      <c r="AM157" s="59"/>
      <c r="AN157" s="51"/>
      <c r="AO157" s="70"/>
      <c r="AP157" s="71">
        <v>1E-4</v>
      </c>
      <c r="AQ157" s="67"/>
      <c r="AR157" s="72"/>
      <c r="AS157" s="72"/>
      <c r="AT157" s="72"/>
    </row>
    <row r="158" spans="1:46" s="73" customFormat="1" ht="21">
      <c r="A158" s="121">
        <v>96</v>
      </c>
      <c r="B158" s="60" t="s">
        <v>43</v>
      </c>
      <c r="C158" s="61" t="s">
        <v>145</v>
      </c>
      <c r="D158" s="62" t="s">
        <v>45</v>
      </c>
      <c r="E158" s="63">
        <v>3470300130318</v>
      </c>
      <c r="F158" s="64" t="s">
        <v>233</v>
      </c>
      <c r="G158" s="65" t="s">
        <v>158</v>
      </c>
      <c r="H158" s="66" t="s">
        <v>322</v>
      </c>
      <c r="I158" s="59"/>
      <c r="J158" s="66"/>
      <c r="K158" s="59"/>
      <c r="L158" s="67" t="s">
        <v>36</v>
      </c>
      <c r="M158" s="66" t="s">
        <v>332</v>
      </c>
      <c r="N158" s="66" t="s">
        <v>284</v>
      </c>
      <c r="O158" s="66" t="s">
        <v>166</v>
      </c>
      <c r="P158" s="51">
        <f t="shared" si="47"/>
        <v>183</v>
      </c>
      <c r="Q158" s="59">
        <v>100</v>
      </c>
      <c r="R158" s="51">
        <f t="shared" si="48"/>
        <v>18300</v>
      </c>
      <c r="S158" s="63">
        <f t="shared" si="42"/>
        <v>1.83</v>
      </c>
      <c r="T158" s="63"/>
      <c r="U158" s="63"/>
      <c r="V158" s="116"/>
      <c r="W158" s="67"/>
      <c r="X158" s="67"/>
      <c r="Y158" s="68"/>
      <c r="Z158" s="69"/>
      <c r="AA158" s="59"/>
      <c r="AB158" s="59"/>
      <c r="AC158" s="59"/>
      <c r="AD158" s="59"/>
      <c r="AE158" s="59"/>
      <c r="AF158" s="51">
        <f t="shared" si="49"/>
        <v>0</v>
      </c>
      <c r="AG158" s="51"/>
      <c r="AH158" s="51">
        <f t="shared" si="50"/>
        <v>0</v>
      </c>
      <c r="AI158" s="59"/>
      <c r="AJ158" s="51"/>
      <c r="AK158" s="51">
        <f t="shared" si="51"/>
        <v>0</v>
      </c>
      <c r="AL158" s="51">
        <f t="shared" si="52"/>
        <v>18300</v>
      </c>
      <c r="AM158" s="59"/>
      <c r="AN158" s="51"/>
      <c r="AO158" s="70"/>
      <c r="AP158" s="71">
        <v>1E-4</v>
      </c>
      <c r="AQ158" s="67"/>
      <c r="AR158" s="72"/>
      <c r="AS158" s="72"/>
      <c r="AT158" s="72"/>
    </row>
    <row r="159" spans="1:46" s="73" customFormat="1" ht="21">
      <c r="A159" s="121">
        <v>97</v>
      </c>
      <c r="B159" s="60" t="s">
        <v>43</v>
      </c>
      <c r="C159" s="61" t="s">
        <v>146</v>
      </c>
      <c r="D159" s="62" t="s">
        <v>147</v>
      </c>
      <c r="E159" s="86" t="s">
        <v>394</v>
      </c>
      <c r="F159" s="64" t="s">
        <v>234</v>
      </c>
      <c r="G159" s="65" t="s">
        <v>157</v>
      </c>
      <c r="H159" s="66" t="s">
        <v>265</v>
      </c>
      <c r="I159" s="59"/>
      <c r="J159" s="66" t="s">
        <v>249</v>
      </c>
      <c r="K159" s="59"/>
      <c r="L159" s="67" t="s">
        <v>36</v>
      </c>
      <c r="M159" s="66" t="s">
        <v>251</v>
      </c>
      <c r="N159" s="66" t="s">
        <v>284</v>
      </c>
      <c r="O159" s="66" t="s">
        <v>277</v>
      </c>
      <c r="P159" s="51">
        <f t="shared" si="47"/>
        <v>16564</v>
      </c>
      <c r="Q159" s="59">
        <v>330</v>
      </c>
      <c r="R159" s="51">
        <f t="shared" si="48"/>
        <v>5466120</v>
      </c>
      <c r="S159" s="63">
        <f t="shared" si="42"/>
        <v>546.61200000000008</v>
      </c>
      <c r="T159" s="63">
        <v>237</v>
      </c>
      <c r="U159" s="63">
        <f t="shared" si="43"/>
        <v>309.61200000000008</v>
      </c>
      <c r="V159" s="116">
        <f t="shared" si="44"/>
        <v>469.20900000000006</v>
      </c>
      <c r="W159" s="67"/>
      <c r="X159" s="67"/>
      <c r="Y159" s="68"/>
      <c r="Z159" s="69"/>
      <c r="AA159" s="59"/>
      <c r="AB159" s="59"/>
      <c r="AC159" s="59"/>
      <c r="AD159" s="59"/>
      <c r="AE159" s="59"/>
      <c r="AF159" s="51">
        <f t="shared" si="49"/>
        <v>0</v>
      </c>
      <c r="AG159" s="51"/>
      <c r="AH159" s="51">
        <f t="shared" si="50"/>
        <v>0</v>
      </c>
      <c r="AI159" s="59"/>
      <c r="AJ159" s="51"/>
      <c r="AK159" s="51">
        <f t="shared" si="51"/>
        <v>0</v>
      </c>
      <c r="AL159" s="51">
        <f t="shared" si="52"/>
        <v>5466120</v>
      </c>
      <c r="AM159" s="59"/>
      <c r="AN159" s="51"/>
      <c r="AO159" s="70"/>
      <c r="AP159" s="71">
        <v>1E-4</v>
      </c>
      <c r="AQ159" s="67"/>
      <c r="AR159" s="72"/>
      <c r="AS159" s="72"/>
      <c r="AT159" s="72"/>
    </row>
    <row r="160" spans="1:46" s="73" customFormat="1" ht="21">
      <c r="A160" s="121">
        <v>98</v>
      </c>
      <c r="B160" s="60" t="s">
        <v>46</v>
      </c>
      <c r="C160" s="61" t="s">
        <v>148</v>
      </c>
      <c r="D160" s="62" t="s">
        <v>149</v>
      </c>
      <c r="E160" s="63">
        <v>3470300129735</v>
      </c>
      <c r="F160" s="64" t="s">
        <v>235</v>
      </c>
      <c r="G160" s="65" t="s">
        <v>158</v>
      </c>
      <c r="H160" s="66" t="s">
        <v>323</v>
      </c>
      <c r="I160" s="59"/>
      <c r="J160" s="66"/>
      <c r="K160" s="59"/>
      <c r="L160" s="67" t="s">
        <v>36</v>
      </c>
      <c r="M160" s="66" t="s">
        <v>278</v>
      </c>
      <c r="N160" s="66" t="s">
        <v>284</v>
      </c>
      <c r="O160" s="66" t="s">
        <v>331</v>
      </c>
      <c r="P160" s="51">
        <f t="shared" si="47"/>
        <v>1723</v>
      </c>
      <c r="Q160" s="59">
        <v>100</v>
      </c>
      <c r="R160" s="51">
        <f t="shared" si="48"/>
        <v>172300</v>
      </c>
      <c r="S160" s="63">
        <f t="shared" si="42"/>
        <v>17.23</v>
      </c>
      <c r="T160" s="63"/>
      <c r="U160" s="63"/>
      <c r="V160" s="116"/>
      <c r="W160" s="67"/>
      <c r="X160" s="67"/>
      <c r="Y160" s="68"/>
      <c r="Z160" s="69"/>
      <c r="AA160" s="59"/>
      <c r="AB160" s="59"/>
      <c r="AC160" s="59"/>
      <c r="AD160" s="59"/>
      <c r="AE160" s="59"/>
      <c r="AF160" s="51">
        <f t="shared" si="49"/>
        <v>0</v>
      </c>
      <c r="AG160" s="51"/>
      <c r="AH160" s="51">
        <f t="shared" si="50"/>
        <v>0</v>
      </c>
      <c r="AI160" s="59"/>
      <c r="AJ160" s="51"/>
      <c r="AK160" s="51">
        <f t="shared" si="51"/>
        <v>0</v>
      </c>
      <c r="AL160" s="51">
        <f t="shared" si="52"/>
        <v>172300</v>
      </c>
      <c r="AM160" s="59"/>
      <c r="AN160" s="51"/>
      <c r="AO160" s="70"/>
      <c r="AP160" s="71">
        <v>1E-4</v>
      </c>
      <c r="AQ160" s="67"/>
      <c r="AR160" s="72"/>
      <c r="AS160" s="72"/>
      <c r="AT160" s="72"/>
    </row>
    <row r="161" spans="1:46" s="73" customFormat="1" ht="21">
      <c r="A161" s="121">
        <v>99</v>
      </c>
      <c r="B161" s="60" t="s">
        <v>150</v>
      </c>
      <c r="C161" s="61" t="s">
        <v>151</v>
      </c>
      <c r="D161" s="62" t="s">
        <v>152</v>
      </c>
      <c r="E161" s="86" t="s">
        <v>395</v>
      </c>
      <c r="F161" s="64" t="s">
        <v>222</v>
      </c>
      <c r="G161" s="65" t="s">
        <v>157</v>
      </c>
      <c r="H161" s="66" t="s">
        <v>267</v>
      </c>
      <c r="I161" s="59"/>
      <c r="J161" s="66" t="s">
        <v>245</v>
      </c>
      <c r="K161" s="59"/>
      <c r="L161" s="67" t="s">
        <v>36</v>
      </c>
      <c r="M161" s="66" t="s">
        <v>258</v>
      </c>
      <c r="N161" s="66" t="s">
        <v>332</v>
      </c>
      <c r="O161" s="66" t="s">
        <v>279</v>
      </c>
      <c r="P161" s="51">
        <f t="shared" si="47"/>
        <v>846</v>
      </c>
      <c r="Q161" s="59">
        <v>330</v>
      </c>
      <c r="R161" s="51">
        <f t="shared" si="48"/>
        <v>279180</v>
      </c>
      <c r="S161" s="63">
        <f t="shared" si="42"/>
        <v>27.918000000000003</v>
      </c>
      <c r="T161" s="63"/>
      <c r="U161" s="63"/>
      <c r="V161" s="116"/>
      <c r="W161" s="67"/>
      <c r="X161" s="67"/>
      <c r="Y161" s="68"/>
      <c r="Z161" s="69"/>
      <c r="AA161" s="59"/>
      <c r="AB161" s="59"/>
      <c r="AC161" s="59"/>
      <c r="AD161" s="59"/>
      <c r="AE161" s="59"/>
      <c r="AF161" s="51">
        <f t="shared" si="49"/>
        <v>0</v>
      </c>
      <c r="AG161" s="51"/>
      <c r="AH161" s="51">
        <f t="shared" si="50"/>
        <v>0</v>
      </c>
      <c r="AI161" s="59"/>
      <c r="AJ161" s="51"/>
      <c r="AK161" s="51">
        <f t="shared" si="51"/>
        <v>0</v>
      </c>
      <c r="AL161" s="51">
        <f t="shared" si="52"/>
        <v>279180</v>
      </c>
      <c r="AM161" s="59"/>
      <c r="AN161" s="51"/>
      <c r="AO161" s="70"/>
      <c r="AP161" s="71">
        <v>1E-4</v>
      </c>
      <c r="AQ161" s="67"/>
      <c r="AR161" s="72"/>
      <c r="AS161" s="72"/>
      <c r="AT161" s="72"/>
    </row>
    <row r="162" spans="1:46" s="73" customFormat="1" ht="21">
      <c r="A162" s="121">
        <v>100</v>
      </c>
      <c r="B162" s="60" t="s">
        <v>150</v>
      </c>
      <c r="C162" s="61" t="s">
        <v>153</v>
      </c>
      <c r="D162" s="62" t="s">
        <v>105</v>
      </c>
      <c r="E162" s="86" t="s">
        <v>396</v>
      </c>
      <c r="F162" s="64" t="s">
        <v>236</v>
      </c>
      <c r="G162" s="65" t="s">
        <v>157</v>
      </c>
      <c r="H162" s="66" t="s">
        <v>324</v>
      </c>
      <c r="I162" s="59"/>
      <c r="J162" s="66" t="s">
        <v>260</v>
      </c>
      <c r="K162" s="59"/>
      <c r="L162" s="67" t="s">
        <v>36</v>
      </c>
      <c r="M162" s="66" t="s">
        <v>211</v>
      </c>
      <c r="N162" s="66" t="s">
        <v>258</v>
      </c>
      <c r="O162" s="66" t="s">
        <v>329</v>
      </c>
      <c r="P162" s="51">
        <f t="shared" si="47"/>
        <v>4227</v>
      </c>
      <c r="Q162" s="59">
        <v>330</v>
      </c>
      <c r="R162" s="51">
        <f t="shared" si="48"/>
        <v>1394910</v>
      </c>
      <c r="S162" s="63">
        <f t="shared" si="42"/>
        <v>139.49100000000001</v>
      </c>
      <c r="T162" s="63">
        <v>48</v>
      </c>
      <c r="U162" s="63">
        <f t="shared" si="43"/>
        <v>91.491000000000014</v>
      </c>
      <c r="V162" s="116">
        <f t="shared" si="44"/>
        <v>116.61825000000002</v>
      </c>
      <c r="W162" s="67"/>
      <c r="X162" s="67"/>
      <c r="Y162" s="68"/>
      <c r="Z162" s="69"/>
      <c r="AA162" s="59"/>
      <c r="AB162" s="59"/>
      <c r="AC162" s="59"/>
      <c r="AD162" s="59"/>
      <c r="AE162" s="59"/>
      <c r="AF162" s="51">
        <f t="shared" si="49"/>
        <v>0</v>
      </c>
      <c r="AG162" s="51"/>
      <c r="AH162" s="51">
        <f t="shared" si="50"/>
        <v>0</v>
      </c>
      <c r="AI162" s="59"/>
      <c r="AJ162" s="51"/>
      <c r="AK162" s="51">
        <f t="shared" si="51"/>
        <v>0</v>
      </c>
      <c r="AL162" s="51">
        <f t="shared" si="52"/>
        <v>1394910</v>
      </c>
      <c r="AM162" s="59"/>
      <c r="AN162" s="51"/>
      <c r="AO162" s="70"/>
      <c r="AP162" s="71">
        <v>1E-4</v>
      </c>
      <c r="AQ162" s="67"/>
      <c r="AR162" s="72"/>
      <c r="AS162" s="72"/>
      <c r="AT162" s="72"/>
    </row>
    <row r="163" spans="1:46" s="73" customFormat="1" ht="21">
      <c r="A163" s="121">
        <v>101</v>
      </c>
      <c r="B163" s="60" t="s">
        <v>46</v>
      </c>
      <c r="C163" s="61" t="s">
        <v>154</v>
      </c>
      <c r="D163" s="62" t="s">
        <v>45</v>
      </c>
      <c r="E163" s="86" t="s">
        <v>397</v>
      </c>
      <c r="F163" s="64" t="s">
        <v>237</v>
      </c>
      <c r="G163" s="65" t="s">
        <v>157</v>
      </c>
      <c r="H163" s="66" t="s">
        <v>295</v>
      </c>
      <c r="I163" s="59"/>
      <c r="J163" s="66" t="s">
        <v>328</v>
      </c>
      <c r="K163" s="59"/>
      <c r="L163" s="67" t="s">
        <v>36</v>
      </c>
      <c r="M163" s="66" t="s">
        <v>278</v>
      </c>
      <c r="N163" s="66" t="s">
        <v>258</v>
      </c>
      <c r="O163" s="66" t="s">
        <v>243</v>
      </c>
      <c r="P163" s="51">
        <f t="shared" si="47"/>
        <v>1888</v>
      </c>
      <c r="Q163" s="59">
        <v>330</v>
      </c>
      <c r="R163" s="51">
        <f t="shared" si="48"/>
        <v>623040</v>
      </c>
      <c r="S163" s="63">
        <f t="shared" ref="S163:S167" si="53">R163*0.01%</f>
        <v>62.304000000000002</v>
      </c>
      <c r="T163" s="63">
        <v>19</v>
      </c>
      <c r="U163" s="63">
        <f t="shared" si="43"/>
        <v>43.304000000000002</v>
      </c>
      <c r="V163" s="116">
        <f t="shared" si="44"/>
        <v>51.478000000000002</v>
      </c>
      <c r="W163" s="67"/>
      <c r="X163" s="67"/>
      <c r="Y163" s="68"/>
      <c r="Z163" s="69"/>
      <c r="AA163" s="59"/>
      <c r="AB163" s="59"/>
      <c r="AC163" s="59"/>
      <c r="AD163" s="59"/>
      <c r="AE163" s="59"/>
      <c r="AF163" s="51">
        <f t="shared" si="49"/>
        <v>0</v>
      </c>
      <c r="AG163" s="51"/>
      <c r="AH163" s="51">
        <f t="shared" si="50"/>
        <v>0</v>
      </c>
      <c r="AI163" s="59"/>
      <c r="AJ163" s="51"/>
      <c r="AK163" s="51">
        <f t="shared" si="51"/>
        <v>0</v>
      </c>
      <c r="AL163" s="51">
        <f t="shared" si="52"/>
        <v>623040</v>
      </c>
      <c r="AM163" s="59"/>
      <c r="AN163" s="51"/>
      <c r="AO163" s="70"/>
      <c r="AP163" s="71">
        <v>1E-4</v>
      </c>
      <c r="AQ163" s="67"/>
      <c r="AR163" s="72"/>
      <c r="AS163" s="72"/>
      <c r="AT163" s="72"/>
    </row>
    <row r="164" spans="1:46" s="73" customFormat="1" ht="21">
      <c r="A164" s="121">
        <v>102</v>
      </c>
      <c r="B164" s="60" t="s">
        <v>43</v>
      </c>
      <c r="C164" s="61" t="s">
        <v>155</v>
      </c>
      <c r="D164" s="62" t="s">
        <v>45</v>
      </c>
      <c r="E164" s="63">
        <v>3470300130261</v>
      </c>
      <c r="F164" s="64" t="s">
        <v>239</v>
      </c>
      <c r="G164" s="65" t="s">
        <v>158</v>
      </c>
      <c r="H164" s="66" t="s">
        <v>325</v>
      </c>
      <c r="I164" s="59"/>
      <c r="J164" s="66"/>
      <c r="K164" s="59"/>
      <c r="L164" s="67" t="s">
        <v>36</v>
      </c>
      <c r="M164" s="66" t="s">
        <v>258</v>
      </c>
      <c r="N164" s="66" t="s">
        <v>258</v>
      </c>
      <c r="O164" s="66" t="s">
        <v>249</v>
      </c>
      <c r="P164" s="51">
        <f t="shared" si="47"/>
        <v>1015</v>
      </c>
      <c r="Q164" s="59">
        <v>100</v>
      </c>
      <c r="R164" s="51">
        <f t="shared" si="48"/>
        <v>101500</v>
      </c>
      <c r="S164" s="63">
        <f t="shared" si="53"/>
        <v>10.15</v>
      </c>
      <c r="T164" s="63">
        <v>8</v>
      </c>
      <c r="U164" s="63">
        <f t="shared" si="43"/>
        <v>2.1500000000000004</v>
      </c>
      <c r="V164" s="116">
        <f t="shared" si="44"/>
        <v>9.6125000000000007</v>
      </c>
      <c r="W164" s="67"/>
      <c r="X164" s="67"/>
      <c r="Y164" s="68"/>
      <c r="Z164" s="69"/>
      <c r="AA164" s="59"/>
      <c r="AB164" s="59"/>
      <c r="AC164" s="59"/>
      <c r="AD164" s="59"/>
      <c r="AE164" s="59"/>
      <c r="AF164" s="51">
        <f t="shared" si="49"/>
        <v>0</v>
      </c>
      <c r="AG164" s="51"/>
      <c r="AH164" s="51">
        <f t="shared" si="50"/>
        <v>0</v>
      </c>
      <c r="AI164" s="59"/>
      <c r="AJ164" s="51"/>
      <c r="AK164" s="51">
        <f t="shared" si="51"/>
        <v>0</v>
      </c>
      <c r="AL164" s="51">
        <f t="shared" si="52"/>
        <v>101500</v>
      </c>
      <c r="AM164" s="59"/>
      <c r="AN164" s="51"/>
      <c r="AO164" s="70"/>
      <c r="AP164" s="71">
        <v>1E-4</v>
      </c>
      <c r="AQ164" s="67"/>
      <c r="AR164" s="72"/>
      <c r="AS164" s="72"/>
      <c r="AT164" s="72"/>
    </row>
    <row r="165" spans="1:46" s="73" customFormat="1" ht="21">
      <c r="A165" s="139">
        <v>103</v>
      </c>
      <c r="B165" s="60" t="s">
        <v>46</v>
      </c>
      <c r="C165" s="61" t="s">
        <v>156</v>
      </c>
      <c r="D165" s="62" t="s">
        <v>91</v>
      </c>
      <c r="E165" s="86" t="s">
        <v>398</v>
      </c>
      <c r="F165" s="64" t="s">
        <v>240</v>
      </c>
      <c r="G165" s="65" t="s">
        <v>157</v>
      </c>
      <c r="H165" s="66" t="s">
        <v>326</v>
      </c>
      <c r="I165" s="59"/>
      <c r="J165" s="66" t="s">
        <v>255</v>
      </c>
      <c r="K165" s="59"/>
      <c r="L165" s="67" t="s">
        <v>36</v>
      </c>
      <c r="M165" s="66" t="s">
        <v>258</v>
      </c>
      <c r="N165" s="66" t="s">
        <v>258</v>
      </c>
      <c r="O165" s="66" t="s">
        <v>228</v>
      </c>
      <c r="P165" s="51">
        <f t="shared" si="47"/>
        <v>1082</v>
      </c>
      <c r="Q165" s="59">
        <v>330</v>
      </c>
      <c r="R165" s="51">
        <f t="shared" si="48"/>
        <v>357060</v>
      </c>
      <c r="S165" s="63">
        <f t="shared" si="53"/>
        <v>35.706000000000003</v>
      </c>
      <c r="T165" s="63"/>
      <c r="U165" s="63"/>
      <c r="V165" s="116"/>
      <c r="W165" s="67"/>
      <c r="X165" s="67"/>
      <c r="Y165" s="68"/>
      <c r="Z165" s="69"/>
      <c r="AA165" s="59"/>
      <c r="AB165" s="59"/>
      <c r="AC165" s="59"/>
      <c r="AD165" s="59"/>
      <c r="AE165" s="59"/>
      <c r="AF165" s="51">
        <f t="shared" si="49"/>
        <v>0</v>
      </c>
      <c r="AG165" s="51"/>
      <c r="AH165" s="51">
        <f t="shared" si="50"/>
        <v>0</v>
      </c>
      <c r="AI165" s="59"/>
      <c r="AJ165" s="51"/>
      <c r="AK165" s="51">
        <f t="shared" si="51"/>
        <v>0</v>
      </c>
      <c r="AL165" s="51">
        <f t="shared" si="52"/>
        <v>357060</v>
      </c>
      <c r="AM165" s="59"/>
      <c r="AN165" s="51"/>
      <c r="AO165" s="70"/>
      <c r="AP165" s="71">
        <v>1E-4</v>
      </c>
      <c r="AQ165" s="67"/>
      <c r="AR165" s="72"/>
      <c r="AS165" s="72"/>
      <c r="AT165" s="72"/>
    </row>
    <row r="166" spans="1:46" s="73" customFormat="1" ht="21">
      <c r="A166" s="140"/>
      <c r="B166" s="60"/>
      <c r="C166" s="61"/>
      <c r="D166" s="62"/>
      <c r="E166" s="63"/>
      <c r="F166" s="64"/>
      <c r="G166" s="65" t="s">
        <v>157</v>
      </c>
      <c r="H166" s="66" t="s">
        <v>327</v>
      </c>
      <c r="I166" s="59"/>
      <c r="J166" s="66" t="s">
        <v>312</v>
      </c>
      <c r="K166" s="59"/>
      <c r="L166" s="67" t="s">
        <v>36</v>
      </c>
      <c r="M166" s="66" t="s">
        <v>278</v>
      </c>
      <c r="N166" s="66" t="s">
        <v>258</v>
      </c>
      <c r="O166" s="66" t="s">
        <v>246</v>
      </c>
      <c r="P166" s="51">
        <f t="shared" si="47"/>
        <v>1824</v>
      </c>
      <c r="Q166" s="59">
        <v>330</v>
      </c>
      <c r="R166" s="51">
        <f t="shared" si="48"/>
        <v>601920</v>
      </c>
      <c r="S166" s="63">
        <f t="shared" si="53"/>
        <v>60.192</v>
      </c>
      <c r="T166" s="63"/>
      <c r="U166" s="63"/>
      <c r="V166" s="116"/>
      <c r="W166" s="67"/>
      <c r="X166" s="67"/>
      <c r="Y166" s="68"/>
      <c r="Z166" s="69"/>
      <c r="AA166" s="59"/>
      <c r="AB166" s="59"/>
      <c r="AC166" s="59"/>
      <c r="AD166" s="59"/>
      <c r="AE166" s="59"/>
      <c r="AF166" s="51">
        <f t="shared" si="49"/>
        <v>0</v>
      </c>
      <c r="AG166" s="51"/>
      <c r="AH166" s="51">
        <f t="shared" si="50"/>
        <v>0</v>
      </c>
      <c r="AI166" s="59"/>
      <c r="AJ166" s="51"/>
      <c r="AK166" s="51">
        <f t="shared" si="51"/>
        <v>0</v>
      </c>
      <c r="AL166" s="51">
        <f t="shared" si="52"/>
        <v>601920</v>
      </c>
      <c r="AM166" s="59"/>
      <c r="AN166" s="51"/>
      <c r="AO166" s="70"/>
      <c r="AP166" s="71">
        <v>1E-4</v>
      </c>
      <c r="AQ166" s="67"/>
      <c r="AR166" s="72"/>
      <c r="AS166" s="72"/>
      <c r="AT166" s="72"/>
    </row>
    <row r="167" spans="1:46" s="73" customFormat="1" ht="21">
      <c r="A167" s="141"/>
      <c r="B167" s="60"/>
      <c r="C167" s="61"/>
      <c r="D167" s="62"/>
      <c r="E167" s="63"/>
      <c r="F167" s="64"/>
      <c r="G167" s="65"/>
      <c r="H167" s="66"/>
      <c r="I167" s="59"/>
      <c r="J167" s="66"/>
      <c r="K167" s="59"/>
      <c r="L167" s="67"/>
      <c r="M167" s="66"/>
      <c r="N167" s="66"/>
      <c r="O167" s="66"/>
      <c r="P167" s="51"/>
      <c r="Q167" s="59"/>
      <c r="R167" s="51">
        <f>SUM(R165:R166)</f>
        <v>958980</v>
      </c>
      <c r="S167" s="63">
        <f t="shared" si="53"/>
        <v>95.89800000000001</v>
      </c>
      <c r="T167" s="63"/>
      <c r="U167" s="63"/>
      <c r="V167" s="116"/>
      <c r="W167" s="67"/>
      <c r="X167" s="67"/>
      <c r="Y167" s="68"/>
      <c r="Z167" s="69"/>
      <c r="AA167" s="59"/>
      <c r="AB167" s="59"/>
      <c r="AC167" s="59"/>
      <c r="AD167" s="59"/>
      <c r="AE167" s="59"/>
      <c r="AF167" s="51"/>
      <c r="AG167" s="51"/>
      <c r="AH167" s="51"/>
      <c r="AI167" s="59"/>
      <c r="AJ167" s="51"/>
      <c r="AK167" s="51"/>
      <c r="AL167" s="51"/>
      <c r="AM167" s="59"/>
      <c r="AN167" s="51"/>
      <c r="AO167" s="70"/>
      <c r="AP167" s="71"/>
      <c r="AQ167" s="67"/>
      <c r="AR167" s="72"/>
      <c r="AS167" s="72"/>
      <c r="AT167" s="72"/>
    </row>
    <row r="168" spans="1:46" s="73" customFormat="1" ht="21">
      <c r="A168" s="121">
        <v>104</v>
      </c>
      <c r="B168" s="126" t="s">
        <v>46</v>
      </c>
      <c r="C168" s="128" t="s">
        <v>439</v>
      </c>
      <c r="D168" s="129" t="s">
        <v>45</v>
      </c>
      <c r="E168" s="63">
        <v>3470300127180</v>
      </c>
      <c r="F168" s="127" t="s">
        <v>435</v>
      </c>
      <c r="G168" s="65" t="s">
        <v>436</v>
      </c>
      <c r="H168" s="66" t="s">
        <v>437</v>
      </c>
      <c r="I168" s="59"/>
      <c r="J168" s="66" t="s">
        <v>438</v>
      </c>
      <c r="K168" s="59"/>
      <c r="L168" s="67" t="s">
        <v>36</v>
      </c>
      <c r="M168" s="66" t="s">
        <v>284</v>
      </c>
      <c r="N168" s="66" t="s">
        <v>284</v>
      </c>
      <c r="O168" s="66" t="s">
        <v>236</v>
      </c>
      <c r="P168" s="51">
        <f t="shared" ref="P168" si="54">M168*400+N168*100+O168</f>
        <v>511</v>
      </c>
      <c r="Q168" s="59">
        <v>330</v>
      </c>
      <c r="R168" s="51">
        <f t="shared" ref="R168" si="55">P168*Q168</f>
        <v>168630</v>
      </c>
      <c r="S168" s="63">
        <f>R168*0.01%</f>
        <v>16.863</v>
      </c>
      <c r="T168" s="63"/>
      <c r="U168" s="63"/>
      <c r="V168" s="116"/>
      <c r="W168" s="67"/>
      <c r="X168" s="67"/>
      <c r="Y168" s="68"/>
      <c r="Z168" s="69"/>
      <c r="AA168" s="59"/>
      <c r="AB168" s="59"/>
      <c r="AC168" s="59"/>
      <c r="AD168" s="59"/>
      <c r="AE168" s="59"/>
      <c r="AF168" s="51">
        <f t="shared" ref="AF168" si="56">AE168*7850*0.3%</f>
        <v>0</v>
      </c>
      <c r="AG168" s="51"/>
      <c r="AH168" s="51">
        <f t="shared" ref="AH168" si="57">AC168*AG168</f>
        <v>0</v>
      </c>
      <c r="AI168" s="59"/>
      <c r="AJ168" s="51"/>
      <c r="AK168" s="51">
        <f t="shared" ref="AK168" si="58">AH168-AJ168</f>
        <v>0</v>
      </c>
      <c r="AL168" s="51">
        <f t="shared" ref="AL168" si="59">R168+AK168</f>
        <v>168630</v>
      </c>
      <c r="AM168" s="59"/>
      <c r="AN168" s="51"/>
      <c r="AO168" s="70"/>
      <c r="AP168" s="71">
        <v>1E-4</v>
      </c>
      <c r="AQ168" s="67"/>
      <c r="AR168" s="72"/>
      <c r="AS168" s="72"/>
      <c r="AT168" s="72"/>
    </row>
    <row r="169" spans="1:46" s="87" customFormat="1" ht="18">
      <c r="A169" s="123"/>
      <c r="E169" s="88"/>
      <c r="G169" s="88"/>
      <c r="K169" s="88"/>
      <c r="P169" s="89"/>
      <c r="S169" s="111"/>
      <c r="T169" s="111"/>
      <c r="U169" s="111"/>
      <c r="V169" s="117"/>
      <c r="Y169" s="90"/>
      <c r="Z169" s="91"/>
      <c r="AA169" s="88"/>
      <c r="AB169" s="88"/>
      <c r="AC169" s="88"/>
      <c r="AD169" s="92"/>
      <c r="AE169" s="88"/>
      <c r="AF169" s="89"/>
      <c r="AG169" s="93"/>
      <c r="AH169" s="93"/>
      <c r="AI169" s="92"/>
      <c r="AJ169" s="94"/>
      <c r="AK169" s="93"/>
      <c r="AL169" s="88"/>
      <c r="AM169" s="88"/>
      <c r="AN169" s="93"/>
      <c r="AO169" s="93"/>
      <c r="AP169" s="95"/>
    </row>
    <row r="170" spans="1:46" s="87" customFormat="1" ht="18">
      <c r="A170" s="123"/>
      <c r="E170" s="88"/>
      <c r="G170" s="88"/>
      <c r="K170" s="88"/>
      <c r="P170" s="89"/>
      <c r="S170" s="111"/>
      <c r="T170" s="111"/>
      <c r="U170" s="111"/>
      <c r="V170" s="117"/>
      <c r="Y170" s="90"/>
      <c r="Z170" s="91"/>
      <c r="AA170" s="88"/>
      <c r="AB170" s="88"/>
      <c r="AC170" s="88"/>
      <c r="AD170" s="92"/>
      <c r="AE170" s="88"/>
      <c r="AF170" s="89"/>
      <c r="AG170" s="93"/>
      <c r="AH170" s="93"/>
      <c r="AI170" s="92"/>
      <c r="AJ170" s="94"/>
      <c r="AK170" s="93"/>
      <c r="AL170" s="88"/>
      <c r="AM170" s="88"/>
      <c r="AN170" s="93"/>
      <c r="AO170" s="93"/>
      <c r="AP170" s="95"/>
    </row>
    <row r="171" spans="1:46" s="87" customFormat="1" ht="18">
      <c r="A171" s="123"/>
      <c r="E171" s="88"/>
      <c r="G171" s="88"/>
      <c r="K171" s="88"/>
      <c r="P171" s="89"/>
      <c r="S171" s="111"/>
      <c r="T171" s="111"/>
      <c r="U171" s="111"/>
      <c r="V171" s="117"/>
      <c r="Y171" s="90"/>
      <c r="Z171" s="91"/>
      <c r="AA171" s="88"/>
      <c r="AB171" s="88"/>
      <c r="AC171" s="88"/>
      <c r="AD171" s="92"/>
      <c r="AE171" s="88"/>
      <c r="AF171" s="89"/>
      <c r="AG171" s="93"/>
      <c r="AH171" s="93"/>
      <c r="AI171" s="92"/>
      <c r="AJ171" s="94"/>
      <c r="AK171" s="93"/>
      <c r="AL171" s="88"/>
      <c r="AM171" s="88"/>
      <c r="AN171" s="93"/>
      <c r="AO171" s="93"/>
      <c r="AP171" s="95"/>
    </row>
    <row r="172" spans="1:46" s="87" customFormat="1" ht="18">
      <c r="A172" s="123"/>
      <c r="E172" s="88"/>
      <c r="G172" s="88"/>
      <c r="K172" s="88"/>
      <c r="P172" s="89"/>
      <c r="S172" s="111"/>
      <c r="T172" s="111"/>
      <c r="U172" s="111"/>
      <c r="V172" s="117"/>
      <c r="Y172" s="90"/>
      <c r="Z172" s="91"/>
      <c r="AA172" s="88"/>
      <c r="AB172" s="88"/>
      <c r="AC172" s="88"/>
      <c r="AD172" s="92"/>
      <c r="AE172" s="88"/>
      <c r="AF172" s="89"/>
      <c r="AG172" s="93"/>
      <c r="AH172" s="93"/>
      <c r="AI172" s="92"/>
      <c r="AJ172" s="94"/>
      <c r="AK172" s="93"/>
      <c r="AL172" s="88"/>
      <c r="AM172" s="88"/>
      <c r="AN172" s="93"/>
      <c r="AO172" s="93"/>
      <c r="AP172" s="95"/>
    </row>
    <row r="173" spans="1:46" s="87" customFormat="1" ht="18">
      <c r="A173" s="123"/>
      <c r="E173" s="88"/>
      <c r="G173" s="88"/>
      <c r="K173" s="88"/>
      <c r="P173" s="89"/>
      <c r="S173" s="111"/>
      <c r="T173" s="111"/>
      <c r="U173" s="111"/>
      <c r="V173" s="117"/>
      <c r="Y173" s="90"/>
      <c r="Z173" s="91"/>
      <c r="AA173" s="88"/>
      <c r="AB173" s="88"/>
      <c r="AC173" s="88"/>
      <c r="AD173" s="92"/>
      <c r="AE173" s="88"/>
      <c r="AF173" s="89"/>
      <c r="AG173" s="93"/>
      <c r="AH173" s="93"/>
      <c r="AI173" s="92"/>
      <c r="AJ173" s="94"/>
      <c r="AK173" s="93"/>
      <c r="AL173" s="88"/>
      <c r="AM173" s="88"/>
      <c r="AN173" s="93"/>
      <c r="AO173" s="93"/>
      <c r="AP173" s="95"/>
    </row>
    <row r="174" spans="1:46" s="87" customFormat="1" ht="18">
      <c r="A174" s="123"/>
      <c r="E174" s="88"/>
      <c r="G174" s="88"/>
      <c r="K174" s="88"/>
      <c r="P174" s="89"/>
      <c r="S174" s="111"/>
      <c r="T174" s="111"/>
      <c r="U174" s="111"/>
      <c r="V174" s="117"/>
      <c r="Y174" s="90"/>
      <c r="Z174" s="91"/>
      <c r="AA174" s="88"/>
      <c r="AB174" s="88"/>
      <c r="AC174" s="88"/>
      <c r="AD174" s="92"/>
      <c r="AE174" s="88"/>
      <c r="AF174" s="89"/>
      <c r="AG174" s="93"/>
      <c r="AH174" s="93"/>
      <c r="AI174" s="92"/>
      <c r="AJ174" s="94"/>
      <c r="AK174" s="93"/>
      <c r="AL174" s="88"/>
      <c r="AM174" s="88"/>
      <c r="AN174" s="93"/>
      <c r="AO174" s="93"/>
      <c r="AP174" s="95"/>
    </row>
    <row r="175" spans="1:46" s="87" customFormat="1" ht="18">
      <c r="A175" s="123"/>
      <c r="E175" s="88"/>
      <c r="G175" s="88"/>
      <c r="K175" s="88"/>
      <c r="P175" s="89"/>
      <c r="S175" s="111"/>
      <c r="T175" s="111"/>
      <c r="U175" s="111"/>
      <c r="V175" s="117"/>
      <c r="Y175" s="90"/>
      <c r="Z175" s="91"/>
      <c r="AA175" s="88"/>
      <c r="AB175" s="88"/>
      <c r="AC175" s="88"/>
      <c r="AD175" s="92"/>
      <c r="AE175" s="88"/>
      <c r="AF175" s="89"/>
      <c r="AG175" s="93"/>
      <c r="AH175" s="93"/>
      <c r="AI175" s="92"/>
      <c r="AJ175" s="94"/>
      <c r="AK175" s="93"/>
      <c r="AL175" s="88"/>
      <c r="AM175" s="88"/>
      <c r="AN175" s="93"/>
      <c r="AO175" s="93"/>
      <c r="AP175" s="95"/>
    </row>
    <row r="176" spans="1:46" s="87" customFormat="1" ht="18">
      <c r="A176" s="123"/>
      <c r="E176" s="88"/>
      <c r="G176" s="88"/>
      <c r="K176" s="88"/>
      <c r="P176" s="89"/>
      <c r="S176" s="111"/>
      <c r="T176" s="111"/>
      <c r="U176" s="111"/>
      <c r="V176" s="117"/>
      <c r="Y176" s="90"/>
      <c r="Z176" s="91"/>
      <c r="AA176" s="88"/>
      <c r="AB176" s="88"/>
      <c r="AC176" s="88"/>
      <c r="AD176" s="92"/>
      <c r="AE176" s="88"/>
      <c r="AF176" s="89"/>
      <c r="AG176" s="93"/>
      <c r="AH176" s="93"/>
      <c r="AI176" s="92"/>
      <c r="AJ176" s="94"/>
      <c r="AK176" s="93"/>
      <c r="AL176" s="88"/>
      <c r="AM176" s="88"/>
      <c r="AN176" s="93"/>
      <c r="AO176" s="93"/>
      <c r="AP176" s="95"/>
    </row>
    <row r="177" spans="1:42" s="87" customFormat="1" ht="18">
      <c r="A177" s="123"/>
      <c r="E177" s="88"/>
      <c r="G177" s="88"/>
      <c r="K177" s="88"/>
      <c r="P177" s="89"/>
      <c r="S177" s="111"/>
      <c r="T177" s="111"/>
      <c r="U177" s="111"/>
      <c r="V177" s="117"/>
      <c r="Y177" s="90"/>
      <c r="Z177" s="91"/>
      <c r="AA177" s="88"/>
      <c r="AB177" s="88"/>
      <c r="AC177" s="88"/>
      <c r="AD177" s="92"/>
      <c r="AE177" s="88"/>
      <c r="AF177" s="89"/>
      <c r="AG177" s="93"/>
      <c r="AH177" s="93"/>
      <c r="AI177" s="92"/>
      <c r="AJ177" s="94"/>
      <c r="AK177" s="93"/>
      <c r="AL177" s="88"/>
      <c r="AM177" s="88"/>
      <c r="AN177" s="93"/>
      <c r="AO177" s="93"/>
      <c r="AP177" s="95"/>
    </row>
    <row r="178" spans="1:42" s="87" customFormat="1" ht="18">
      <c r="A178" s="123"/>
      <c r="E178" s="88"/>
      <c r="G178" s="88"/>
      <c r="K178" s="88"/>
      <c r="P178" s="89"/>
      <c r="S178" s="111"/>
      <c r="T178" s="111"/>
      <c r="U178" s="111"/>
      <c r="V178" s="117"/>
      <c r="Y178" s="90"/>
      <c r="Z178" s="91"/>
      <c r="AA178" s="88"/>
      <c r="AB178" s="88"/>
      <c r="AC178" s="88"/>
      <c r="AD178" s="92"/>
      <c r="AE178" s="88"/>
      <c r="AF178" s="89"/>
      <c r="AG178" s="93"/>
      <c r="AH178" s="93"/>
      <c r="AI178" s="92"/>
      <c r="AJ178" s="94"/>
      <c r="AK178" s="93"/>
      <c r="AL178" s="88"/>
      <c r="AM178" s="88"/>
      <c r="AN178" s="93"/>
      <c r="AO178" s="93"/>
      <c r="AP178" s="95"/>
    </row>
    <row r="179" spans="1:42" s="87" customFormat="1" ht="18">
      <c r="A179" s="123"/>
      <c r="E179" s="88"/>
      <c r="G179" s="88"/>
      <c r="K179" s="88"/>
      <c r="P179" s="89"/>
      <c r="S179" s="111"/>
      <c r="T179" s="111"/>
      <c r="U179" s="111"/>
      <c r="V179" s="117"/>
      <c r="Y179" s="90"/>
      <c r="Z179" s="91"/>
      <c r="AA179" s="88"/>
      <c r="AB179" s="88"/>
      <c r="AC179" s="88"/>
      <c r="AD179" s="92"/>
      <c r="AE179" s="88"/>
      <c r="AF179" s="89"/>
      <c r="AG179" s="93"/>
      <c r="AH179" s="93"/>
      <c r="AI179" s="92"/>
      <c r="AJ179" s="94"/>
      <c r="AK179" s="93"/>
      <c r="AL179" s="88"/>
      <c r="AM179" s="88"/>
      <c r="AN179" s="93"/>
      <c r="AO179" s="93"/>
      <c r="AP179" s="95"/>
    </row>
    <row r="180" spans="1:42" s="87" customFormat="1" ht="18">
      <c r="A180" s="123"/>
      <c r="E180" s="88"/>
      <c r="G180" s="88"/>
      <c r="K180" s="88"/>
      <c r="P180" s="89"/>
      <c r="S180" s="111"/>
      <c r="T180" s="111"/>
      <c r="U180" s="111"/>
      <c r="V180" s="117"/>
      <c r="Y180" s="90"/>
      <c r="Z180" s="91"/>
      <c r="AA180" s="88"/>
      <c r="AB180" s="88"/>
      <c r="AC180" s="88"/>
      <c r="AD180" s="92"/>
      <c r="AE180" s="88"/>
      <c r="AF180" s="89"/>
      <c r="AG180" s="93"/>
      <c r="AH180" s="93"/>
      <c r="AI180" s="92"/>
      <c r="AJ180" s="94"/>
      <c r="AK180" s="93"/>
      <c r="AL180" s="88"/>
      <c r="AM180" s="88"/>
      <c r="AN180" s="93"/>
      <c r="AO180" s="93"/>
      <c r="AP180" s="95"/>
    </row>
    <row r="181" spans="1:42" s="87" customFormat="1" ht="18">
      <c r="A181" s="123"/>
      <c r="E181" s="88"/>
      <c r="G181" s="88"/>
      <c r="K181" s="88"/>
      <c r="P181" s="89"/>
      <c r="S181" s="111"/>
      <c r="T181" s="111"/>
      <c r="U181" s="111"/>
      <c r="V181" s="117"/>
      <c r="Y181" s="90"/>
      <c r="Z181" s="91"/>
      <c r="AA181" s="88"/>
      <c r="AB181" s="88"/>
      <c r="AC181" s="88"/>
      <c r="AD181" s="92"/>
      <c r="AE181" s="88"/>
      <c r="AF181" s="89"/>
      <c r="AG181" s="93"/>
      <c r="AH181" s="93"/>
      <c r="AI181" s="92"/>
      <c r="AJ181" s="94"/>
      <c r="AK181" s="93"/>
      <c r="AL181" s="88"/>
      <c r="AM181" s="88"/>
      <c r="AN181" s="93"/>
      <c r="AO181" s="93"/>
      <c r="AP181" s="95"/>
    </row>
    <row r="182" spans="1:42" s="87" customFormat="1" ht="18">
      <c r="A182" s="123"/>
      <c r="E182" s="88"/>
      <c r="G182" s="88"/>
      <c r="K182" s="88"/>
      <c r="P182" s="89"/>
      <c r="S182" s="111"/>
      <c r="T182" s="111"/>
      <c r="U182" s="111"/>
      <c r="V182" s="117"/>
      <c r="Y182" s="90"/>
      <c r="Z182" s="91"/>
      <c r="AA182" s="88"/>
      <c r="AB182" s="88"/>
      <c r="AC182" s="88"/>
      <c r="AD182" s="92"/>
      <c r="AE182" s="88"/>
      <c r="AF182" s="89"/>
      <c r="AG182" s="93"/>
      <c r="AH182" s="93"/>
      <c r="AI182" s="92"/>
      <c r="AJ182" s="94"/>
      <c r="AK182" s="93"/>
      <c r="AL182" s="88"/>
      <c r="AM182" s="88"/>
      <c r="AN182" s="93"/>
      <c r="AO182" s="93"/>
      <c r="AP182" s="95"/>
    </row>
    <row r="183" spans="1:42" s="87" customFormat="1" ht="18">
      <c r="A183" s="123"/>
      <c r="E183" s="88"/>
      <c r="G183" s="88"/>
      <c r="K183" s="88"/>
      <c r="P183" s="89"/>
      <c r="S183" s="111"/>
      <c r="T183" s="111"/>
      <c r="U183" s="111"/>
      <c r="V183" s="117"/>
      <c r="Y183" s="90"/>
      <c r="Z183" s="91"/>
      <c r="AA183" s="88"/>
      <c r="AB183" s="88"/>
      <c r="AC183" s="88"/>
      <c r="AD183" s="92"/>
      <c r="AE183" s="88"/>
      <c r="AF183" s="89"/>
      <c r="AG183" s="93"/>
      <c r="AH183" s="93"/>
      <c r="AI183" s="92"/>
      <c r="AJ183" s="94"/>
      <c r="AK183" s="93"/>
      <c r="AL183" s="88"/>
      <c r="AM183" s="88"/>
      <c r="AN183" s="93"/>
      <c r="AO183" s="93"/>
      <c r="AP183" s="95"/>
    </row>
    <row r="184" spans="1:42" s="87" customFormat="1" ht="18">
      <c r="A184" s="123"/>
      <c r="E184" s="88"/>
      <c r="G184" s="88"/>
      <c r="K184" s="88"/>
      <c r="P184" s="89"/>
      <c r="S184" s="111"/>
      <c r="T184" s="111"/>
      <c r="U184" s="111"/>
      <c r="V184" s="117"/>
      <c r="Y184" s="90"/>
      <c r="Z184" s="91"/>
      <c r="AA184" s="88"/>
      <c r="AB184" s="88"/>
      <c r="AC184" s="88"/>
      <c r="AD184" s="92"/>
      <c r="AE184" s="88"/>
      <c r="AF184" s="89"/>
      <c r="AG184" s="93"/>
      <c r="AH184" s="93"/>
      <c r="AI184" s="92"/>
      <c r="AJ184" s="94"/>
      <c r="AK184" s="93"/>
      <c r="AL184" s="88"/>
      <c r="AM184" s="88"/>
      <c r="AN184" s="93"/>
      <c r="AO184" s="93"/>
      <c r="AP184" s="95"/>
    </row>
    <row r="185" spans="1:42" s="87" customFormat="1" ht="18">
      <c r="A185" s="123"/>
      <c r="E185" s="88"/>
      <c r="G185" s="88"/>
      <c r="K185" s="88"/>
      <c r="P185" s="89"/>
      <c r="S185" s="111"/>
      <c r="T185" s="111"/>
      <c r="U185" s="111"/>
      <c r="V185" s="117"/>
      <c r="Y185" s="90"/>
      <c r="Z185" s="91"/>
      <c r="AA185" s="88"/>
      <c r="AB185" s="88"/>
      <c r="AC185" s="88"/>
      <c r="AD185" s="92"/>
      <c r="AE185" s="88"/>
      <c r="AF185" s="89"/>
      <c r="AG185" s="93"/>
      <c r="AH185" s="93"/>
      <c r="AI185" s="92"/>
      <c r="AJ185" s="94"/>
      <c r="AK185" s="93"/>
      <c r="AL185" s="88"/>
      <c r="AM185" s="88"/>
      <c r="AN185" s="93"/>
      <c r="AO185" s="93"/>
      <c r="AP185" s="95"/>
    </row>
    <row r="186" spans="1:42" s="87" customFormat="1" ht="18">
      <c r="A186" s="123"/>
      <c r="E186" s="88"/>
      <c r="G186" s="88"/>
      <c r="K186" s="88"/>
      <c r="P186" s="89"/>
      <c r="S186" s="111"/>
      <c r="T186" s="111"/>
      <c r="U186" s="111"/>
      <c r="V186" s="117"/>
      <c r="Y186" s="90"/>
      <c r="Z186" s="91"/>
      <c r="AA186" s="88"/>
      <c r="AB186" s="88"/>
      <c r="AC186" s="88"/>
      <c r="AD186" s="92"/>
      <c r="AE186" s="88"/>
      <c r="AF186" s="89"/>
      <c r="AG186" s="93"/>
      <c r="AH186" s="93"/>
      <c r="AI186" s="92"/>
      <c r="AJ186" s="94"/>
      <c r="AK186" s="93"/>
      <c r="AL186" s="88"/>
      <c r="AM186" s="88"/>
      <c r="AN186" s="93"/>
      <c r="AO186" s="93"/>
      <c r="AP186" s="95"/>
    </row>
    <row r="187" spans="1:42" s="87" customFormat="1" ht="18">
      <c r="A187" s="123"/>
      <c r="E187" s="88"/>
      <c r="G187" s="88"/>
      <c r="K187" s="88"/>
      <c r="P187" s="89"/>
      <c r="S187" s="111"/>
      <c r="T187" s="111"/>
      <c r="U187" s="111"/>
      <c r="V187" s="117"/>
      <c r="Y187" s="90"/>
      <c r="Z187" s="91"/>
      <c r="AA187" s="88"/>
      <c r="AB187" s="88"/>
      <c r="AC187" s="88"/>
      <c r="AD187" s="92"/>
      <c r="AE187" s="88"/>
      <c r="AF187" s="89"/>
      <c r="AG187" s="93"/>
      <c r="AH187" s="93"/>
      <c r="AI187" s="92"/>
      <c r="AJ187" s="94"/>
      <c r="AK187" s="93"/>
      <c r="AL187" s="88"/>
      <c r="AM187" s="88"/>
      <c r="AN187" s="93"/>
      <c r="AO187" s="93"/>
      <c r="AP187" s="95"/>
    </row>
    <row r="188" spans="1:42" s="87" customFormat="1" ht="18">
      <c r="A188" s="123"/>
      <c r="E188" s="88"/>
      <c r="G188" s="88"/>
      <c r="K188" s="88"/>
      <c r="P188" s="89"/>
      <c r="S188" s="111"/>
      <c r="T188" s="111"/>
      <c r="U188" s="111"/>
      <c r="V188" s="117"/>
      <c r="Y188" s="90"/>
      <c r="Z188" s="91"/>
      <c r="AA188" s="88"/>
      <c r="AB188" s="88"/>
      <c r="AC188" s="88"/>
      <c r="AD188" s="92"/>
      <c r="AE188" s="88"/>
      <c r="AF188" s="89"/>
      <c r="AG188" s="93"/>
      <c r="AH188" s="93"/>
      <c r="AI188" s="92"/>
      <c r="AJ188" s="94"/>
      <c r="AK188" s="93"/>
      <c r="AL188" s="88"/>
      <c r="AM188" s="88"/>
      <c r="AN188" s="93"/>
      <c r="AO188" s="93"/>
      <c r="AP188" s="95"/>
    </row>
    <row r="189" spans="1:42" s="87" customFormat="1" ht="18">
      <c r="A189" s="123"/>
      <c r="E189" s="88"/>
      <c r="G189" s="88"/>
      <c r="K189" s="88"/>
      <c r="P189" s="89"/>
      <c r="S189" s="111"/>
      <c r="T189" s="111"/>
      <c r="U189" s="111"/>
      <c r="V189" s="117"/>
      <c r="Y189" s="90"/>
      <c r="Z189" s="91"/>
      <c r="AA189" s="88"/>
      <c r="AB189" s="88"/>
      <c r="AC189" s="88"/>
      <c r="AD189" s="92"/>
      <c r="AE189" s="88"/>
      <c r="AF189" s="89"/>
      <c r="AG189" s="93"/>
      <c r="AH189" s="93"/>
      <c r="AI189" s="92"/>
      <c r="AJ189" s="94"/>
      <c r="AK189" s="93"/>
      <c r="AL189" s="88"/>
      <c r="AM189" s="88"/>
      <c r="AN189" s="93"/>
      <c r="AO189" s="93"/>
      <c r="AP189" s="95"/>
    </row>
    <row r="190" spans="1:42" s="87" customFormat="1" ht="18">
      <c r="A190" s="123"/>
      <c r="E190" s="88"/>
      <c r="G190" s="88"/>
      <c r="K190" s="88"/>
      <c r="P190" s="89"/>
      <c r="S190" s="111"/>
      <c r="T190" s="111"/>
      <c r="U190" s="111"/>
      <c r="V190" s="117"/>
      <c r="Y190" s="90"/>
      <c r="Z190" s="91"/>
      <c r="AA190" s="88"/>
      <c r="AB190" s="88"/>
      <c r="AC190" s="88"/>
      <c r="AD190" s="92"/>
      <c r="AE190" s="88"/>
      <c r="AF190" s="89"/>
      <c r="AG190" s="93"/>
      <c r="AH190" s="93"/>
      <c r="AI190" s="92"/>
      <c r="AJ190" s="94"/>
      <c r="AK190" s="93"/>
      <c r="AL190" s="88"/>
      <c r="AM190" s="88"/>
      <c r="AN190" s="93"/>
      <c r="AO190" s="93"/>
      <c r="AP190" s="95"/>
    </row>
    <row r="191" spans="1:42" s="87" customFormat="1" ht="18">
      <c r="A191" s="123"/>
      <c r="E191" s="88"/>
      <c r="G191" s="88"/>
      <c r="K191" s="88"/>
      <c r="P191" s="89"/>
      <c r="S191" s="111"/>
      <c r="T191" s="111"/>
      <c r="U191" s="111"/>
      <c r="V191" s="117"/>
      <c r="Y191" s="90"/>
      <c r="Z191" s="91"/>
      <c r="AA191" s="88"/>
      <c r="AB191" s="88"/>
      <c r="AC191" s="88"/>
      <c r="AD191" s="92"/>
      <c r="AE191" s="88"/>
      <c r="AF191" s="89"/>
      <c r="AG191" s="93"/>
      <c r="AH191" s="93"/>
      <c r="AI191" s="92"/>
      <c r="AJ191" s="94"/>
      <c r="AK191" s="93"/>
      <c r="AL191" s="88"/>
      <c r="AM191" s="88"/>
      <c r="AN191" s="93"/>
      <c r="AO191" s="93"/>
      <c r="AP191" s="95"/>
    </row>
    <row r="192" spans="1:42" s="87" customFormat="1" ht="18">
      <c r="A192" s="123"/>
      <c r="E192" s="88"/>
      <c r="G192" s="88"/>
      <c r="K192" s="88"/>
      <c r="P192" s="89"/>
      <c r="S192" s="111"/>
      <c r="T192" s="111"/>
      <c r="U192" s="111"/>
      <c r="V192" s="117"/>
      <c r="Y192" s="90"/>
      <c r="Z192" s="91"/>
      <c r="AA192" s="88"/>
      <c r="AB192" s="88"/>
      <c r="AC192" s="88"/>
      <c r="AD192" s="92"/>
      <c r="AE192" s="88"/>
      <c r="AF192" s="89"/>
      <c r="AG192" s="93"/>
      <c r="AH192" s="93"/>
      <c r="AI192" s="92"/>
      <c r="AJ192" s="94"/>
      <c r="AK192" s="93"/>
      <c r="AL192" s="88"/>
      <c r="AM192" s="88"/>
      <c r="AN192" s="93"/>
      <c r="AO192" s="93"/>
      <c r="AP192" s="95"/>
    </row>
    <row r="193" spans="1:42" s="87" customFormat="1" ht="18">
      <c r="A193" s="123"/>
      <c r="E193" s="88"/>
      <c r="G193" s="88"/>
      <c r="K193" s="88"/>
      <c r="P193" s="89"/>
      <c r="S193" s="111"/>
      <c r="T193" s="111"/>
      <c r="U193" s="111"/>
      <c r="V193" s="117"/>
      <c r="Y193" s="90"/>
      <c r="Z193" s="91"/>
      <c r="AA193" s="88"/>
      <c r="AB193" s="88"/>
      <c r="AC193" s="88"/>
      <c r="AD193" s="92"/>
      <c r="AE193" s="88"/>
      <c r="AF193" s="89"/>
      <c r="AG193" s="93"/>
      <c r="AH193" s="93"/>
      <c r="AI193" s="92"/>
      <c r="AJ193" s="94"/>
      <c r="AK193" s="93"/>
      <c r="AL193" s="88"/>
      <c r="AM193" s="88"/>
      <c r="AN193" s="93"/>
      <c r="AO193" s="93"/>
      <c r="AP193" s="95"/>
    </row>
    <row r="194" spans="1:42" s="87" customFormat="1" ht="18">
      <c r="A194" s="123"/>
      <c r="E194" s="88"/>
      <c r="G194" s="88"/>
      <c r="K194" s="88"/>
      <c r="P194" s="89"/>
      <c r="S194" s="111"/>
      <c r="T194" s="111"/>
      <c r="U194" s="111"/>
      <c r="V194" s="117"/>
      <c r="Y194" s="90"/>
      <c r="Z194" s="91"/>
      <c r="AA194" s="88"/>
      <c r="AB194" s="88"/>
      <c r="AC194" s="88"/>
      <c r="AD194" s="92"/>
      <c r="AE194" s="88"/>
      <c r="AF194" s="89"/>
      <c r="AG194" s="93"/>
      <c r="AH194" s="93"/>
      <c r="AI194" s="92"/>
      <c r="AJ194" s="94"/>
      <c r="AK194" s="93"/>
      <c r="AL194" s="88"/>
      <c r="AM194" s="88"/>
      <c r="AN194" s="93"/>
      <c r="AO194" s="93"/>
      <c r="AP194" s="95"/>
    </row>
    <row r="195" spans="1:42" s="87" customFormat="1" ht="18">
      <c r="A195" s="123"/>
      <c r="E195" s="88"/>
      <c r="G195" s="88"/>
      <c r="K195" s="88"/>
      <c r="P195" s="89"/>
      <c r="S195" s="111"/>
      <c r="T195" s="111"/>
      <c r="U195" s="111"/>
      <c r="V195" s="117"/>
      <c r="Y195" s="90"/>
      <c r="Z195" s="91"/>
      <c r="AA195" s="88"/>
      <c r="AB195" s="88"/>
      <c r="AC195" s="88"/>
      <c r="AD195" s="92"/>
      <c r="AE195" s="88"/>
      <c r="AF195" s="89"/>
      <c r="AG195" s="93"/>
      <c r="AH195" s="93"/>
      <c r="AI195" s="92"/>
      <c r="AJ195" s="94"/>
      <c r="AK195" s="93"/>
      <c r="AL195" s="88"/>
      <c r="AM195" s="88"/>
      <c r="AN195" s="93"/>
      <c r="AO195" s="93"/>
      <c r="AP195" s="95"/>
    </row>
    <row r="196" spans="1:42" s="87" customFormat="1" ht="18">
      <c r="A196" s="123"/>
      <c r="E196" s="88"/>
      <c r="G196" s="88"/>
      <c r="K196" s="88"/>
      <c r="P196" s="89"/>
      <c r="S196" s="111"/>
      <c r="T196" s="111"/>
      <c r="U196" s="111"/>
      <c r="V196" s="117"/>
      <c r="Y196" s="90"/>
      <c r="Z196" s="91"/>
      <c r="AA196" s="88"/>
      <c r="AB196" s="88"/>
      <c r="AC196" s="88"/>
      <c r="AD196" s="92"/>
      <c r="AE196" s="88"/>
      <c r="AF196" s="89"/>
      <c r="AG196" s="93"/>
      <c r="AH196" s="93"/>
      <c r="AI196" s="92"/>
      <c r="AJ196" s="94"/>
      <c r="AK196" s="93"/>
      <c r="AL196" s="88"/>
      <c r="AM196" s="88"/>
      <c r="AN196" s="93"/>
      <c r="AO196" s="93"/>
      <c r="AP196" s="95"/>
    </row>
    <row r="197" spans="1:42" s="87" customFormat="1" ht="18">
      <c r="A197" s="123"/>
      <c r="E197" s="88"/>
      <c r="G197" s="88"/>
      <c r="K197" s="88"/>
      <c r="P197" s="89"/>
      <c r="S197" s="111"/>
      <c r="T197" s="111"/>
      <c r="U197" s="111"/>
      <c r="V197" s="117"/>
      <c r="Y197" s="90"/>
      <c r="Z197" s="91"/>
      <c r="AA197" s="88"/>
      <c r="AB197" s="88"/>
      <c r="AC197" s="88"/>
      <c r="AD197" s="92"/>
      <c r="AE197" s="88"/>
      <c r="AF197" s="89"/>
      <c r="AG197" s="93"/>
      <c r="AH197" s="93"/>
      <c r="AI197" s="92"/>
      <c r="AJ197" s="94"/>
      <c r="AK197" s="93"/>
      <c r="AL197" s="88"/>
      <c r="AM197" s="88"/>
      <c r="AN197" s="93"/>
      <c r="AO197" s="93"/>
      <c r="AP197" s="95"/>
    </row>
    <row r="198" spans="1:42" s="87" customFormat="1" ht="18">
      <c r="A198" s="123"/>
      <c r="E198" s="88"/>
      <c r="G198" s="88"/>
      <c r="K198" s="88"/>
      <c r="P198" s="89"/>
      <c r="S198" s="111"/>
      <c r="T198" s="111"/>
      <c r="U198" s="111"/>
      <c r="V198" s="117"/>
      <c r="Y198" s="90"/>
      <c r="Z198" s="91"/>
      <c r="AA198" s="88"/>
      <c r="AB198" s="88"/>
      <c r="AC198" s="88"/>
      <c r="AD198" s="92"/>
      <c r="AE198" s="88"/>
      <c r="AF198" s="89"/>
      <c r="AG198" s="93"/>
      <c r="AH198" s="93"/>
      <c r="AI198" s="92"/>
      <c r="AJ198" s="94"/>
      <c r="AK198" s="93"/>
      <c r="AL198" s="88"/>
      <c r="AM198" s="88"/>
      <c r="AN198" s="93"/>
      <c r="AO198" s="93"/>
      <c r="AP198" s="95"/>
    </row>
    <row r="199" spans="1:42" s="87" customFormat="1" ht="18">
      <c r="A199" s="123"/>
      <c r="E199" s="88"/>
      <c r="G199" s="88"/>
      <c r="K199" s="88"/>
      <c r="P199" s="89"/>
      <c r="S199" s="111"/>
      <c r="T199" s="111"/>
      <c r="U199" s="111"/>
      <c r="V199" s="117"/>
      <c r="Y199" s="90"/>
      <c r="Z199" s="91"/>
      <c r="AA199" s="88"/>
      <c r="AB199" s="88"/>
      <c r="AC199" s="88"/>
      <c r="AD199" s="92"/>
      <c r="AE199" s="88"/>
      <c r="AF199" s="89"/>
      <c r="AG199" s="93"/>
      <c r="AH199" s="93"/>
      <c r="AI199" s="92"/>
      <c r="AJ199" s="94"/>
      <c r="AK199" s="93"/>
      <c r="AL199" s="88"/>
      <c r="AM199" s="88"/>
      <c r="AN199" s="93"/>
      <c r="AO199" s="93"/>
      <c r="AP199" s="95"/>
    </row>
    <row r="200" spans="1:42" s="87" customFormat="1" ht="18">
      <c r="A200" s="123"/>
      <c r="E200" s="88"/>
      <c r="G200" s="88"/>
      <c r="K200" s="88"/>
      <c r="P200" s="89"/>
      <c r="S200" s="111"/>
      <c r="T200" s="111"/>
      <c r="U200" s="111"/>
      <c r="V200" s="117"/>
      <c r="Y200" s="90"/>
      <c r="Z200" s="91"/>
      <c r="AA200" s="88"/>
      <c r="AB200" s="88"/>
      <c r="AC200" s="88"/>
      <c r="AD200" s="92"/>
      <c r="AE200" s="88"/>
      <c r="AF200" s="89"/>
      <c r="AG200" s="93"/>
      <c r="AH200" s="93"/>
      <c r="AI200" s="92"/>
      <c r="AJ200" s="94"/>
      <c r="AK200" s="93"/>
      <c r="AL200" s="88"/>
      <c r="AM200" s="88"/>
      <c r="AN200" s="93"/>
      <c r="AO200" s="93"/>
      <c r="AP200" s="95"/>
    </row>
    <row r="201" spans="1:42" s="87" customFormat="1" ht="18">
      <c r="A201" s="123"/>
      <c r="E201" s="88"/>
      <c r="G201" s="88"/>
      <c r="K201" s="88"/>
      <c r="P201" s="89"/>
      <c r="S201" s="111"/>
      <c r="T201" s="111"/>
      <c r="U201" s="111"/>
      <c r="V201" s="117"/>
      <c r="Y201" s="90"/>
      <c r="Z201" s="91"/>
      <c r="AA201" s="88"/>
      <c r="AB201" s="88"/>
      <c r="AC201" s="88"/>
      <c r="AD201" s="92"/>
      <c r="AE201" s="88"/>
      <c r="AF201" s="89"/>
      <c r="AG201" s="93"/>
      <c r="AH201" s="93"/>
      <c r="AI201" s="92"/>
      <c r="AJ201" s="94"/>
      <c r="AK201" s="93"/>
      <c r="AL201" s="88"/>
      <c r="AM201" s="88"/>
      <c r="AN201" s="93"/>
      <c r="AO201" s="93"/>
      <c r="AP201" s="95"/>
    </row>
    <row r="202" spans="1:42" s="87" customFormat="1" ht="18">
      <c r="A202" s="123"/>
      <c r="E202" s="88"/>
      <c r="G202" s="88"/>
      <c r="K202" s="88"/>
      <c r="P202" s="89"/>
      <c r="S202" s="111"/>
      <c r="T202" s="111"/>
      <c r="U202" s="111"/>
      <c r="V202" s="117"/>
      <c r="Y202" s="90"/>
      <c r="Z202" s="91"/>
      <c r="AA202" s="88"/>
      <c r="AB202" s="88"/>
      <c r="AC202" s="88"/>
      <c r="AD202" s="92"/>
      <c r="AE202" s="88"/>
      <c r="AF202" s="89"/>
      <c r="AG202" s="93"/>
      <c r="AH202" s="93"/>
      <c r="AI202" s="92"/>
      <c r="AJ202" s="94"/>
      <c r="AK202" s="93"/>
      <c r="AL202" s="88"/>
      <c r="AM202" s="88"/>
      <c r="AN202" s="93"/>
      <c r="AO202" s="93"/>
      <c r="AP202" s="95"/>
    </row>
    <row r="203" spans="1:42" s="87" customFormat="1" ht="18">
      <c r="A203" s="123"/>
      <c r="E203" s="88"/>
      <c r="G203" s="88"/>
      <c r="K203" s="88"/>
      <c r="P203" s="89"/>
      <c r="S203" s="111"/>
      <c r="T203" s="111"/>
      <c r="U203" s="111"/>
      <c r="V203" s="117"/>
      <c r="Y203" s="90"/>
      <c r="Z203" s="91"/>
      <c r="AA203" s="88"/>
      <c r="AB203" s="88"/>
      <c r="AC203" s="88"/>
      <c r="AD203" s="92"/>
      <c r="AE203" s="88"/>
      <c r="AF203" s="89"/>
      <c r="AG203" s="93"/>
      <c r="AH203" s="93"/>
      <c r="AI203" s="92"/>
      <c r="AJ203" s="94"/>
      <c r="AK203" s="93"/>
      <c r="AL203" s="88"/>
      <c r="AM203" s="88"/>
      <c r="AN203" s="93"/>
      <c r="AO203" s="93"/>
      <c r="AP203" s="95"/>
    </row>
    <row r="204" spans="1:42" s="87" customFormat="1" ht="18">
      <c r="A204" s="123"/>
      <c r="E204" s="88"/>
      <c r="G204" s="88"/>
      <c r="K204" s="88"/>
      <c r="P204" s="89"/>
      <c r="S204" s="111"/>
      <c r="T204" s="111"/>
      <c r="U204" s="111"/>
      <c r="V204" s="117"/>
      <c r="Y204" s="90"/>
      <c r="Z204" s="91"/>
      <c r="AA204" s="88"/>
      <c r="AB204" s="88"/>
      <c r="AC204" s="88"/>
      <c r="AD204" s="92"/>
      <c r="AE204" s="88"/>
      <c r="AF204" s="89"/>
      <c r="AG204" s="93"/>
      <c r="AH204" s="93"/>
      <c r="AI204" s="92"/>
      <c r="AJ204" s="94"/>
      <c r="AK204" s="93"/>
      <c r="AL204" s="88"/>
      <c r="AM204" s="88"/>
      <c r="AN204" s="93"/>
      <c r="AO204" s="93"/>
      <c r="AP204" s="95"/>
    </row>
    <row r="205" spans="1:42" s="87" customFormat="1" ht="18">
      <c r="A205" s="123"/>
      <c r="E205" s="88"/>
      <c r="G205" s="88"/>
      <c r="K205" s="88"/>
      <c r="P205" s="89"/>
      <c r="S205" s="111"/>
      <c r="T205" s="111"/>
      <c r="U205" s="111"/>
      <c r="V205" s="117"/>
      <c r="Y205" s="90"/>
      <c r="Z205" s="91"/>
      <c r="AA205" s="88"/>
      <c r="AB205" s="88"/>
      <c r="AC205" s="88"/>
      <c r="AD205" s="92"/>
      <c r="AE205" s="88"/>
      <c r="AF205" s="89"/>
      <c r="AG205" s="93"/>
      <c r="AH205" s="93"/>
      <c r="AI205" s="92"/>
      <c r="AJ205" s="94"/>
      <c r="AK205" s="93"/>
      <c r="AL205" s="88"/>
      <c r="AM205" s="88"/>
      <c r="AN205" s="93"/>
      <c r="AO205" s="93"/>
      <c r="AP205" s="95"/>
    </row>
    <row r="206" spans="1:42" s="87" customFormat="1" ht="18">
      <c r="A206" s="123"/>
      <c r="E206" s="88"/>
      <c r="G206" s="88"/>
      <c r="K206" s="88"/>
      <c r="P206" s="89"/>
      <c r="S206" s="111"/>
      <c r="T206" s="111"/>
      <c r="U206" s="111"/>
      <c r="V206" s="117"/>
      <c r="Y206" s="90"/>
      <c r="Z206" s="91"/>
      <c r="AA206" s="88"/>
      <c r="AB206" s="88"/>
      <c r="AC206" s="88"/>
      <c r="AD206" s="92"/>
      <c r="AE206" s="88"/>
      <c r="AF206" s="89"/>
      <c r="AG206" s="93"/>
      <c r="AH206" s="93"/>
      <c r="AI206" s="92"/>
      <c r="AJ206" s="94"/>
      <c r="AK206" s="93"/>
      <c r="AL206" s="88"/>
      <c r="AM206" s="88"/>
      <c r="AN206" s="93"/>
      <c r="AO206" s="93"/>
      <c r="AP206" s="95"/>
    </row>
    <row r="207" spans="1:42" s="87" customFormat="1" ht="18">
      <c r="A207" s="123"/>
      <c r="E207" s="88"/>
      <c r="G207" s="88"/>
      <c r="K207" s="88"/>
      <c r="P207" s="89"/>
      <c r="S207" s="111"/>
      <c r="T207" s="111"/>
      <c r="U207" s="111"/>
      <c r="V207" s="117"/>
      <c r="Y207" s="90"/>
      <c r="Z207" s="91"/>
      <c r="AA207" s="88"/>
      <c r="AB207" s="88"/>
      <c r="AC207" s="88"/>
      <c r="AD207" s="92"/>
      <c r="AE207" s="88"/>
      <c r="AF207" s="89"/>
      <c r="AG207" s="93"/>
      <c r="AH207" s="93"/>
      <c r="AI207" s="92"/>
      <c r="AJ207" s="94"/>
      <c r="AK207" s="93"/>
      <c r="AL207" s="88"/>
      <c r="AM207" s="88"/>
      <c r="AN207" s="93"/>
      <c r="AO207" s="93"/>
      <c r="AP207" s="95"/>
    </row>
    <row r="208" spans="1:42" s="87" customFormat="1" ht="18">
      <c r="A208" s="123"/>
      <c r="E208" s="88"/>
      <c r="G208" s="88"/>
      <c r="K208" s="88"/>
      <c r="P208" s="89"/>
      <c r="S208" s="111"/>
      <c r="T208" s="111"/>
      <c r="U208" s="111"/>
      <c r="V208" s="117"/>
      <c r="Y208" s="90"/>
      <c r="Z208" s="91"/>
      <c r="AA208" s="88"/>
      <c r="AB208" s="88"/>
      <c r="AC208" s="88"/>
      <c r="AD208" s="92"/>
      <c r="AE208" s="88"/>
      <c r="AF208" s="89"/>
      <c r="AG208" s="93"/>
      <c r="AH208" s="93"/>
      <c r="AI208" s="92"/>
      <c r="AJ208" s="94"/>
      <c r="AK208" s="93"/>
      <c r="AL208" s="88"/>
      <c r="AM208" s="88"/>
      <c r="AN208" s="93"/>
      <c r="AO208" s="93"/>
      <c r="AP208" s="95"/>
    </row>
    <row r="209" spans="1:42" s="87" customFormat="1" ht="18">
      <c r="A209" s="123"/>
      <c r="E209" s="88"/>
      <c r="G209" s="88"/>
      <c r="K209" s="88"/>
      <c r="P209" s="89"/>
      <c r="S209" s="111"/>
      <c r="T209" s="111"/>
      <c r="U209" s="111"/>
      <c r="V209" s="117"/>
      <c r="Y209" s="90"/>
      <c r="Z209" s="91"/>
      <c r="AA209" s="88"/>
      <c r="AB209" s="88"/>
      <c r="AC209" s="88"/>
      <c r="AD209" s="92"/>
      <c r="AE209" s="88"/>
      <c r="AF209" s="89"/>
      <c r="AG209" s="93"/>
      <c r="AH209" s="93"/>
      <c r="AI209" s="92"/>
      <c r="AJ209" s="94"/>
      <c r="AK209" s="93"/>
      <c r="AL209" s="88"/>
      <c r="AM209" s="88"/>
      <c r="AN209" s="93"/>
      <c r="AO209" s="93"/>
      <c r="AP209" s="95"/>
    </row>
    <row r="210" spans="1:42" s="87" customFormat="1" ht="18">
      <c r="A210" s="123"/>
      <c r="E210" s="88"/>
      <c r="G210" s="88"/>
      <c r="K210" s="88"/>
      <c r="P210" s="89"/>
      <c r="S210" s="111"/>
      <c r="T210" s="111"/>
      <c r="U210" s="111"/>
      <c r="V210" s="117"/>
      <c r="Y210" s="90"/>
      <c r="Z210" s="91"/>
      <c r="AA210" s="88"/>
      <c r="AB210" s="88"/>
      <c r="AC210" s="88"/>
      <c r="AD210" s="92"/>
      <c r="AE210" s="88"/>
      <c r="AF210" s="89"/>
      <c r="AG210" s="93"/>
      <c r="AH210" s="93"/>
      <c r="AI210" s="92"/>
      <c r="AJ210" s="94"/>
      <c r="AK210" s="93"/>
      <c r="AL210" s="88"/>
      <c r="AM210" s="88"/>
      <c r="AN210" s="93"/>
      <c r="AO210" s="93"/>
      <c r="AP210" s="95"/>
    </row>
    <row r="211" spans="1:42" s="87" customFormat="1" ht="18">
      <c r="A211" s="123"/>
      <c r="E211" s="88"/>
      <c r="G211" s="88"/>
      <c r="K211" s="88"/>
      <c r="P211" s="89"/>
      <c r="S211" s="111"/>
      <c r="T211" s="111"/>
      <c r="U211" s="111"/>
      <c r="V211" s="117"/>
      <c r="Y211" s="90"/>
      <c r="Z211" s="91"/>
      <c r="AA211" s="88"/>
      <c r="AB211" s="88"/>
      <c r="AC211" s="88"/>
      <c r="AD211" s="92"/>
      <c r="AE211" s="88"/>
      <c r="AF211" s="89"/>
      <c r="AG211" s="93"/>
      <c r="AH211" s="93"/>
      <c r="AI211" s="92"/>
      <c r="AJ211" s="94"/>
      <c r="AK211" s="93"/>
      <c r="AL211" s="88"/>
      <c r="AM211" s="88"/>
      <c r="AN211" s="93"/>
      <c r="AO211" s="93"/>
      <c r="AP211" s="95"/>
    </row>
    <row r="212" spans="1:42" s="87" customFormat="1" ht="18">
      <c r="A212" s="123"/>
      <c r="E212" s="88"/>
      <c r="G212" s="88"/>
      <c r="K212" s="88"/>
      <c r="P212" s="89"/>
      <c r="S212" s="111"/>
      <c r="T212" s="111"/>
      <c r="U212" s="111"/>
      <c r="V212" s="117"/>
      <c r="Y212" s="90"/>
      <c r="Z212" s="91"/>
      <c r="AA212" s="88"/>
      <c r="AB212" s="88"/>
      <c r="AC212" s="88"/>
      <c r="AD212" s="92"/>
      <c r="AE212" s="88"/>
      <c r="AF212" s="89"/>
      <c r="AG212" s="93"/>
      <c r="AH212" s="93"/>
      <c r="AI212" s="92"/>
      <c r="AJ212" s="94"/>
      <c r="AK212" s="93"/>
      <c r="AL212" s="88"/>
      <c r="AM212" s="88"/>
      <c r="AN212" s="93"/>
      <c r="AO212" s="93"/>
      <c r="AP212" s="95"/>
    </row>
    <row r="213" spans="1:42" s="87" customFormat="1" ht="18">
      <c r="A213" s="123"/>
      <c r="E213" s="88"/>
      <c r="G213" s="88"/>
      <c r="K213" s="88"/>
      <c r="P213" s="89"/>
      <c r="S213" s="111"/>
      <c r="T213" s="111"/>
      <c r="U213" s="111"/>
      <c r="V213" s="117"/>
      <c r="Y213" s="90"/>
      <c r="Z213" s="91"/>
      <c r="AA213" s="88"/>
      <c r="AB213" s="88"/>
      <c r="AC213" s="88"/>
      <c r="AD213" s="92"/>
      <c r="AE213" s="88"/>
      <c r="AF213" s="89"/>
      <c r="AG213" s="93"/>
      <c r="AH213" s="93"/>
      <c r="AI213" s="92"/>
      <c r="AJ213" s="94"/>
      <c r="AK213" s="93"/>
      <c r="AL213" s="88"/>
      <c r="AM213" s="88"/>
      <c r="AN213" s="93"/>
      <c r="AO213" s="93"/>
      <c r="AP213" s="95"/>
    </row>
    <row r="214" spans="1:42" s="87" customFormat="1" ht="18">
      <c r="A214" s="123"/>
      <c r="E214" s="88"/>
      <c r="G214" s="88"/>
      <c r="K214" s="88"/>
      <c r="P214" s="89"/>
      <c r="S214" s="111"/>
      <c r="T214" s="111"/>
      <c r="U214" s="111"/>
      <c r="V214" s="117"/>
      <c r="Y214" s="90"/>
      <c r="Z214" s="91"/>
      <c r="AA214" s="88"/>
      <c r="AB214" s="88"/>
      <c r="AC214" s="88"/>
      <c r="AD214" s="92"/>
      <c r="AE214" s="88"/>
      <c r="AF214" s="89"/>
      <c r="AG214" s="93"/>
      <c r="AH214" s="93"/>
      <c r="AI214" s="92"/>
      <c r="AJ214" s="94"/>
      <c r="AK214" s="93"/>
      <c r="AL214" s="88"/>
      <c r="AM214" s="88"/>
      <c r="AN214" s="93"/>
      <c r="AO214" s="93"/>
      <c r="AP214" s="95"/>
    </row>
    <row r="215" spans="1:42" s="87" customFormat="1" ht="18">
      <c r="A215" s="123"/>
      <c r="E215" s="88"/>
      <c r="G215" s="88"/>
      <c r="K215" s="88"/>
      <c r="P215" s="89"/>
      <c r="S215" s="111"/>
      <c r="T215" s="111"/>
      <c r="U215" s="111"/>
      <c r="V215" s="117"/>
      <c r="Y215" s="90"/>
      <c r="Z215" s="91"/>
      <c r="AA215" s="88"/>
      <c r="AB215" s="88"/>
      <c r="AC215" s="88"/>
      <c r="AD215" s="92"/>
      <c r="AE215" s="88"/>
      <c r="AF215" s="89"/>
      <c r="AG215" s="93"/>
      <c r="AH215" s="93"/>
      <c r="AI215" s="92"/>
      <c r="AJ215" s="94"/>
      <c r="AK215" s="93"/>
      <c r="AL215" s="88"/>
      <c r="AM215" s="88"/>
      <c r="AN215" s="93"/>
      <c r="AO215" s="93"/>
      <c r="AP215" s="95"/>
    </row>
    <row r="216" spans="1:42" s="87" customFormat="1" ht="18">
      <c r="A216" s="123"/>
      <c r="E216" s="88"/>
      <c r="G216" s="88"/>
      <c r="K216" s="88"/>
      <c r="P216" s="89"/>
      <c r="S216" s="111"/>
      <c r="T216" s="111"/>
      <c r="U216" s="111"/>
      <c r="V216" s="117"/>
      <c r="Y216" s="90"/>
      <c r="Z216" s="91"/>
      <c r="AA216" s="88"/>
      <c r="AB216" s="88"/>
      <c r="AC216" s="88"/>
      <c r="AD216" s="92"/>
      <c r="AE216" s="88"/>
      <c r="AF216" s="89"/>
      <c r="AG216" s="93"/>
      <c r="AH216" s="93"/>
      <c r="AI216" s="92"/>
      <c r="AJ216" s="94"/>
      <c r="AK216" s="93"/>
      <c r="AL216" s="88"/>
      <c r="AM216" s="88"/>
      <c r="AN216" s="93"/>
      <c r="AO216" s="93"/>
      <c r="AP216" s="95"/>
    </row>
    <row r="217" spans="1:42" s="87" customFormat="1" ht="18">
      <c r="A217" s="123"/>
      <c r="E217" s="88"/>
      <c r="G217" s="88"/>
      <c r="K217" s="88"/>
      <c r="P217" s="89"/>
      <c r="S217" s="111"/>
      <c r="T217" s="111"/>
      <c r="U217" s="111"/>
      <c r="V217" s="117"/>
      <c r="Y217" s="90"/>
      <c r="Z217" s="91"/>
      <c r="AA217" s="88"/>
      <c r="AB217" s="88"/>
      <c r="AC217" s="88"/>
      <c r="AD217" s="92"/>
      <c r="AE217" s="88"/>
      <c r="AF217" s="89"/>
      <c r="AG217" s="93"/>
      <c r="AH217" s="93"/>
      <c r="AI217" s="92"/>
      <c r="AJ217" s="94"/>
      <c r="AK217" s="93"/>
      <c r="AL217" s="88"/>
      <c r="AM217" s="88"/>
      <c r="AN217" s="93"/>
      <c r="AO217" s="93"/>
      <c r="AP217" s="95"/>
    </row>
    <row r="218" spans="1:42" s="87" customFormat="1" ht="18">
      <c r="A218" s="123"/>
      <c r="E218" s="88"/>
      <c r="G218" s="88"/>
      <c r="K218" s="88"/>
      <c r="P218" s="89"/>
      <c r="S218" s="111"/>
      <c r="T218" s="111"/>
      <c r="U218" s="111"/>
      <c r="V218" s="117"/>
      <c r="Y218" s="90"/>
      <c r="Z218" s="91"/>
      <c r="AA218" s="88"/>
      <c r="AB218" s="88"/>
      <c r="AC218" s="88"/>
      <c r="AD218" s="92"/>
      <c r="AE218" s="88"/>
      <c r="AF218" s="89"/>
      <c r="AG218" s="93"/>
      <c r="AH218" s="93"/>
      <c r="AI218" s="92"/>
      <c r="AJ218" s="94"/>
      <c r="AK218" s="93"/>
      <c r="AL218" s="88"/>
      <c r="AM218" s="88"/>
      <c r="AN218" s="93"/>
      <c r="AO218" s="93"/>
      <c r="AP218" s="95"/>
    </row>
    <row r="219" spans="1:42" s="87" customFormat="1" ht="18">
      <c r="A219" s="123"/>
      <c r="E219" s="88"/>
      <c r="G219" s="88"/>
      <c r="K219" s="88"/>
      <c r="P219" s="89"/>
      <c r="S219" s="111"/>
      <c r="T219" s="111"/>
      <c r="U219" s="111"/>
      <c r="V219" s="117"/>
      <c r="Y219" s="90"/>
      <c r="Z219" s="91"/>
      <c r="AA219" s="88"/>
      <c r="AB219" s="88"/>
      <c r="AC219" s="88"/>
      <c r="AD219" s="92"/>
      <c r="AE219" s="88"/>
      <c r="AF219" s="89"/>
      <c r="AG219" s="93"/>
      <c r="AH219" s="93"/>
      <c r="AI219" s="92"/>
      <c r="AJ219" s="94"/>
      <c r="AK219" s="93"/>
      <c r="AL219" s="88"/>
      <c r="AM219" s="88"/>
      <c r="AN219" s="93"/>
      <c r="AO219" s="93"/>
      <c r="AP219" s="95"/>
    </row>
    <row r="220" spans="1:42" s="87" customFormat="1" ht="18">
      <c r="A220" s="123"/>
      <c r="E220" s="88"/>
      <c r="G220" s="88"/>
      <c r="K220" s="88"/>
      <c r="P220" s="89"/>
      <c r="S220" s="111"/>
      <c r="T220" s="111"/>
      <c r="U220" s="111"/>
      <c r="V220" s="117"/>
      <c r="Y220" s="90"/>
      <c r="Z220" s="91"/>
      <c r="AA220" s="88"/>
      <c r="AB220" s="88"/>
      <c r="AC220" s="88"/>
      <c r="AD220" s="92"/>
      <c r="AE220" s="88"/>
      <c r="AF220" s="89"/>
      <c r="AG220" s="93"/>
      <c r="AH220" s="93"/>
      <c r="AI220" s="92"/>
      <c r="AJ220" s="94"/>
      <c r="AK220" s="93"/>
      <c r="AL220" s="88"/>
      <c r="AM220" s="88"/>
      <c r="AN220" s="93"/>
      <c r="AO220" s="93"/>
      <c r="AP220" s="95"/>
    </row>
    <row r="221" spans="1:42" s="87" customFormat="1" ht="18">
      <c r="A221" s="123"/>
      <c r="E221" s="88"/>
      <c r="G221" s="88"/>
      <c r="K221" s="88"/>
      <c r="P221" s="89"/>
      <c r="S221" s="111"/>
      <c r="T221" s="111"/>
      <c r="U221" s="111"/>
      <c r="V221" s="117"/>
      <c r="Y221" s="90"/>
      <c r="Z221" s="91"/>
      <c r="AA221" s="88"/>
      <c r="AB221" s="88"/>
      <c r="AC221" s="88"/>
      <c r="AD221" s="92"/>
      <c r="AE221" s="88"/>
      <c r="AF221" s="89"/>
      <c r="AG221" s="93"/>
      <c r="AH221" s="93"/>
      <c r="AI221" s="92"/>
      <c r="AJ221" s="94"/>
      <c r="AK221" s="93"/>
      <c r="AL221" s="88"/>
      <c r="AM221" s="88"/>
      <c r="AN221" s="93"/>
      <c r="AO221" s="93"/>
      <c r="AP221" s="95"/>
    </row>
    <row r="222" spans="1:42" s="87" customFormat="1" ht="18">
      <c r="A222" s="123"/>
      <c r="E222" s="88"/>
      <c r="G222" s="88"/>
      <c r="K222" s="88"/>
      <c r="P222" s="89"/>
      <c r="S222" s="111"/>
      <c r="T222" s="111"/>
      <c r="U222" s="111"/>
      <c r="V222" s="117"/>
      <c r="Y222" s="90"/>
      <c r="Z222" s="91"/>
      <c r="AA222" s="88"/>
      <c r="AB222" s="88"/>
      <c r="AC222" s="88"/>
      <c r="AD222" s="92"/>
      <c r="AE222" s="88"/>
      <c r="AF222" s="89"/>
      <c r="AG222" s="93"/>
      <c r="AH222" s="93"/>
      <c r="AI222" s="92"/>
      <c r="AJ222" s="94"/>
      <c r="AK222" s="93"/>
      <c r="AL222" s="88"/>
      <c r="AM222" s="88"/>
      <c r="AN222" s="93"/>
      <c r="AO222" s="93"/>
      <c r="AP222" s="95"/>
    </row>
    <row r="223" spans="1:42" s="87" customFormat="1" ht="18">
      <c r="A223" s="123"/>
      <c r="E223" s="88"/>
      <c r="G223" s="88"/>
      <c r="K223" s="88"/>
      <c r="P223" s="89"/>
      <c r="S223" s="111"/>
      <c r="T223" s="111"/>
      <c r="U223" s="111"/>
      <c r="V223" s="117"/>
      <c r="Y223" s="90"/>
      <c r="Z223" s="91"/>
      <c r="AA223" s="88"/>
      <c r="AB223" s="88"/>
      <c r="AC223" s="88"/>
      <c r="AD223" s="92"/>
      <c r="AE223" s="88"/>
      <c r="AF223" s="89"/>
      <c r="AG223" s="93"/>
      <c r="AH223" s="93"/>
      <c r="AI223" s="92"/>
      <c r="AJ223" s="94"/>
      <c r="AK223" s="93"/>
      <c r="AL223" s="88"/>
      <c r="AM223" s="88"/>
      <c r="AN223" s="93"/>
      <c r="AO223" s="93"/>
      <c r="AP223" s="95"/>
    </row>
    <row r="224" spans="1:42" s="87" customFormat="1" ht="18">
      <c r="A224" s="123"/>
      <c r="E224" s="88"/>
      <c r="G224" s="88"/>
      <c r="K224" s="88"/>
      <c r="P224" s="89"/>
      <c r="S224" s="111"/>
      <c r="T224" s="111"/>
      <c r="U224" s="111"/>
      <c r="V224" s="117"/>
      <c r="Y224" s="90"/>
      <c r="Z224" s="91"/>
      <c r="AA224" s="88"/>
      <c r="AB224" s="88"/>
      <c r="AC224" s="88"/>
      <c r="AD224" s="92"/>
      <c r="AE224" s="88"/>
      <c r="AF224" s="89"/>
      <c r="AG224" s="93"/>
      <c r="AH224" s="93"/>
      <c r="AI224" s="92"/>
      <c r="AJ224" s="94"/>
      <c r="AK224" s="93"/>
      <c r="AL224" s="88"/>
      <c r="AM224" s="88"/>
      <c r="AN224" s="93"/>
      <c r="AO224" s="93"/>
      <c r="AP224" s="95"/>
    </row>
    <row r="225" spans="1:42" s="87" customFormat="1" ht="18">
      <c r="A225" s="123"/>
      <c r="E225" s="88"/>
      <c r="G225" s="88"/>
      <c r="K225" s="88"/>
      <c r="P225" s="89"/>
      <c r="S225" s="111"/>
      <c r="T225" s="111"/>
      <c r="U225" s="111"/>
      <c r="V225" s="117"/>
      <c r="Y225" s="90"/>
      <c r="Z225" s="91"/>
      <c r="AA225" s="88"/>
      <c r="AB225" s="88"/>
      <c r="AC225" s="88"/>
      <c r="AD225" s="92"/>
      <c r="AE225" s="88"/>
      <c r="AF225" s="89"/>
      <c r="AG225" s="93"/>
      <c r="AH225" s="93"/>
      <c r="AI225" s="92"/>
      <c r="AJ225" s="94"/>
      <c r="AK225" s="93"/>
      <c r="AL225" s="88"/>
      <c r="AM225" s="88"/>
      <c r="AN225" s="93"/>
      <c r="AO225" s="93"/>
      <c r="AP225" s="95"/>
    </row>
    <row r="226" spans="1:42" s="87" customFormat="1" ht="18">
      <c r="A226" s="123"/>
      <c r="E226" s="88"/>
      <c r="G226" s="88"/>
      <c r="K226" s="88"/>
      <c r="P226" s="89"/>
      <c r="S226" s="111"/>
      <c r="T226" s="111"/>
      <c r="U226" s="111"/>
      <c r="V226" s="117"/>
      <c r="Y226" s="90"/>
      <c r="Z226" s="91"/>
      <c r="AA226" s="88"/>
      <c r="AB226" s="88"/>
      <c r="AC226" s="88"/>
      <c r="AD226" s="92"/>
      <c r="AE226" s="88"/>
      <c r="AF226" s="89"/>
      <c r="AG226" s="93"/>
      <c r="AH226" s="93"/>
      <c r="AI226" s="92"/>
      <c r="AJ226" s="94"/>
      <c r="AK226" s="93"/>
      <c r="AL226" s="88"/>
      <c r="AM226" s="88"/>
      <c r="AN226" s="93"/>
      <c r="AO226" s="93"/>
      <c r="AP226" s="95"/>
    </row>
    <row r="227" spans="1:42" s="87" customFormat="1" ht="18">
      <c r="A227" s="123"/>
      <c r="E227" s="88"/>
      <c r="G227" s="88"/>
      <c r="K227" s="88"/>
      <c r="P227" s="89"/>
      <c r="S227" s="111"/>
      <c r="T227" s="111"/>
      <c r="U227" s="111"/>
      <c r="V227" s="117"/>
      <c r="Y227" s="90"/>
      <c r="Z227" s="91"/>
      <c r="AA227" s="88"/>
      <c r="AB227" s="88"/>
      <c r="AC227" s="88"/>
      <c r="AD227" s="92"/>
      <c r="AE227" s="88"/>
      <c r="AF227" s="89"/>
      <c r="AG227" s="93"/>
      <c r="AH227" s="93"/>
      <c r="AI227" s="92"/>
      <c r="AJ227" s="94"/>
      <c r="AK227" s="93"/>
      <c r="AL227" s="88"/>
      <c r="AM227" s="88"/>
      <c r="AN227" s="93"/>
      <c r="AO227" s="93"/>
      <c r="AP227" s="95"/>
    </row>
    <row r="228" spans="1:42" s="87" customFormat="1" ht="18">
      <c r="A228" s="123"/>
      <c r="E228" s="88"/>
      <c r="G228" s="88"/>
      <c r="K228" s="88"/>
      <c r="P228" s="89"/>
      <c r="S228" s="111"/>
      <c r="T228" s="111"/>
      <c r="U228" s="111"/>
      <c r="V228" s="117"/>
      <c r="Y228" s="90"/>
      <c r="Z228" s="91"/>
      <c r="AA228" s="88"/>
      <c r="AB228" s="88"/>
      <c r="AC228" s="88"/>
      <c r="AD228" s="92"/>
      <c r="AE228" s="88"/>
      <c r="AF228" s="89"/>
      <c r="AG228" s="93"/>
      <c r="AH228" s="93"/>
      <c r="AI228" s="92"/>
      <c r="AJ228" s="94"/>
      <c r="AK228" s="93"/>
      <c r="AL228" s="88"/>
      <c r="AM228" s="88"/>
      <c r="AN228" s="93"/>
      <c r="AO228" s="93"/>
      <c r="AP228" s="95"/>
    </row>
    <row r="229" spans="1:42" s="87" customFormat="1" ht="18">
      <c r="A229" s="123"/>
      <c r="E229" s="88"/>
      <c r="G229" s="88"/>
      <c r="K229" s="88"/>
      <c r="P229" s="89"/>
      <c r="S229" s="111"/>
      <c r="T229" s="111"/>
      <c r="U229" s="111"/>
      <c r="V229" s="117"/>
      <c r="Y229" s="90"/>
      <c r="Z229" s="91"/>
      <c r="AA229" s="88"/>
      <c r="AB229" s="88"/>
      <c r="AC229" s="88"/>
      <c r="AD229" s="92"/>
      <c r="AE229" s="88"/>
      <c r="AF229" s="89"/>
      <c r="AG229" s="93"/>
      <c r="AH229" s="93"/>
      <c r="AI229" s="92"/>
      <c r="AJ229" s="94"/>
      <c r="AK229" s="93"/>
      <c r="AL229" s="88"/>
      <c r="AM229" s="88"/>
      <c r="AN229" s="93"/>
      <c r="AO229" s="93"/>
      <c r="AP229" s="95"/>
    </row>
    <row r="230" spans="1:42" s="87" customFormat="1" ht="18">
      <c r="A230" s="123"/>
      <c r="E230" s="88"/>
      <c r="G230" s="88"/>
      <c r="K230" s="88"/>
      <c r="P230" s="89"/>
      <c r="S230" s="111"/>
      <c r="T230" s="111"/>
      <c r="U230" s="111"/>
      <c r="V230" s="117"/>
      <c r="Y230" s="90"/>
      <c r="Z230" s="91"/>
      <c r="AA230" s="88"/>
      <c r="AB230" s="88"/>
      <c r="AC230" s="88"/>
      <c r="AD230" s="92"/>
      <c r="AE230" s="88"/>
      <c r="AF230" s="89"/>
      <c r="AG230" s="93"/>
      <c r="AH230" s="93"/>
      <c r="AI230" s="92"/>
      <c r="AJ230" s="94"/>
      <c r="AK230" s="93"/>
      <c r="AL230" s="88"/>
      <c r="AM230" s="88"/>
      <c r="AN230" s="93"/>
      <c r="AO230" s="93"/>
      <c r="AP230" s="95"/>
    </row>
    <row r="231" spans="1:42" s="87" customFormat="1" ht="18">
      <c r="A231" s="123"/>
      <c r="E231" s="88"/>
      <c r="G231" s="88"/>
      <c r="K231" s="88"/>
      <c r="P231" s="89"/>
      <c r="S231" s="111"/>
      <c r="T231" s="111"/>
      <c r="U231" s="111"/>
      <c r="V231" s="117"/>
      <c r="Y231" s="90"/>
      <c r="Z231" s="91"/>
      <c r="AA231" s="88"/>
      <c r="AB231" s="88"/>
      <c r="AC231" s="88"/>
      <c r="AD231" s="92"/>
      <c r="AE231" s="88"/>
      <c r="AF231" s="89"/>
      <c r="AG231" s="93"/>
      <c r="AH231" s="93"/>
      <c r="AI231" s="92"/>
      <c r="AJ231" s="94"/>
      <c r="AK231" s="93"/>
      <c r="AL231" s="88"/>
      <c r="AM231" s="88"/>
      <c r="AN231" s="93"/>
      <c r="AO231" s="93"/>
      <c r="AP231" s="95"/>
    </row>
    <row r="232" spans="1:42" s="87" customFormat="1" ht="18">
      <c r="A232" s="123"/>
      <c r="E232" s="88"/>
      <c r="G232" s="88"/>
      <c r="K232" s="88"/>
      <c r="P232" s="89"/>
      <c r="S232" s="111"/>
      <c r="T232" s="111"/>
      <c r="U232" s="111"/>
      <c r="V232" s="117"/>
      <c r="Y232" s="90"/>
      <c r="Z232" s="91"/>
      <c r="AA232" s="88"/>
      <c r="AB232" s="88"/>
      <c r="AC232" s="88"/>
      <c r="AD232" s="92"/>
      <c r="AE232" s="88"/>
      <c r="AF232" s="89"/>
      <c r="AG232" s="93"/>
      <c r="AH232" s="93"/>
      <c r="AI232" s="92"/>
      <c r="AJ232" s="94"/>
      <c r="AK232" s="93"/>
      <c r="AL232" s="88"/>
      <c r="AM232" s="88"/>
      <c r="AN232" s="93"/>
      <c r="AO232" s="93"/>
      <c r="AP232" s="95"/>
    </row>
    <row r="233" spans="1:42" s="87" customFormat="1" ht="18">
      <c r="A233" s="123"/>
      <c r="E233" s="88"/>
      <c r="G233" s="88"/>
      <c r="K233" s="88"/>
      <c r="P233" s="89"/>
      <c r="S233" s="111"/>
      <c r="T233" s="111"/>
      <c r="U233" s="111"/>
      <c r="V233" s="117"/>
      <c r="Y233" s="90"/>
      <c r="Z233" s="91"/>
      <c r="AA233" s="88"/>
      <c r="AB233" s="88"/>
      <c r="AC233" s="88"/>
      <c r="AD233" s="92"/>
      <c r="AE233" s="88"/>
      <c r="AF233" s="89"/>
      <c r="AG233" s="93"/>
      <c r="AH233" s="93"/>
      <c r="AI233" s="92"/>
      <c r="AJ233" s="94"/>
      <c r="AK233" s="93"/>
      <c r="AL233" s="88"/>
      <c r="AM233" s="88"/>
      <c r="AN233" s="93"/>
      <c r="AO233" s="93"/>
      <c r="AP233" s="95"/>
    </row>
    <row r="234" spans="1:42" s="87" customFormat="1" ht="18">
      <c r="A234" s="123"/>
      <c r="E234" s="88"/>
      <c r="G234" s="88"/>
      <c r="K234" s="88"/>
      <c r="P234" s="89"/>
      <c r="S234" s="111"/>
      <c r="T234" s="111"/>
      <c r="U234" s="111"/>
      <c r="V234" s="117"/>
      <c r="Y234" s="90"/>
      <c r="Z234" s="91"/>
      <c r="AA234" s="88"/>
      <c r="AB234" s="88"/>
      <c r="AC234" s="88"/>
      <c r="AD234" s="92"/>
      <c r="AE234" s="88"/>
      <c r="AF234" s="89"/>
      <c r="AG234" s="93"/>
      <c r="AH234" s="93"/>
      <c r="AI234" s="92"/>
      <c r="AJ234" s="94"/>
      <c r="AK234" s="93"/>
      <c r="AL234" s="88"/>
      <c r="AM234" s="88"/>
      <c r="AN234" s="93"/>
      <c r="AO234" s="93"/>
      <c r="AP234" s="95"/>
    </row>
    <row r="235" spans="1:42" s="87" customFormat="1" ht="18">
      <c r="A235" s="123"/>
      <c r="E235" s="88"/>
      <c r="G235" s="88"/>
      <c r="K235" s="88"/>
      <c r="P235" s="89"/>
      <c r="S235" s="111"/>
      <c r="T235" s="111"/>
      <c r="U235" s="111"/>
      <c r="V235" s="117"/>
      <c r="Y235" s="90"/>
      <c r="Z235" s="91"/>
      <c r="AA235" s="88"/>
      <c r="AB235" s="88"/>
      <c r="AC235" s="88"/>
      <c r="AD235" s="92"/>
      <c r="AE235" s="88"/>
      <c r="AF235" s="89"/>
      <c r="AG235" s="93"/>
      <c r="AH235" s="93"/>
      <c r="AI235" s="92"/>
      <c r="AJ235" s="94"/>
      <c r="AK235" s="93"/>
      <c r="AL235" s="88"/>
      <c r="AM235" s="88"/>
      <c r="AN235" s="93"/>
      <c r="AO235" s="93"/>
      <c r="AP235" s="95"/>
    </row>
    <row r="236" spans="1:42" s="87" customFormat="1" ht="18">
      <c r="A236" s="123"/>
      <c r="E236" s="88"/>
      <c r="G236" s="88"/>
      <c r="K236" s="88"/>
      <c r="P236" s="89"/>
      <c r="S236" s="111"/>
      <c r="T236" s="111"/>
      <c r="U236" s="111"/>
      <c r="V236" s="117"/>
      <c r="Y236" s="90"/>
      <c r="Z236" s="91"/>
      <c r="AA236" s="88"/>
      <c r="AB236" s="88"/>
      <c r="AC236" s="88"/>
      <c r="AD236" s="92"/>
      <c r="AE236" s="88"/>
      <c r="AF236" s="89"/>
      <c r="AG236" s="93"/>
      <c r="AH236" s="93"/>
      <c r="AI236" s="92"/>
      <c r="AJ236" s="94"/>
      <c r="AK236" s="93"/>
      <c r="AL236" s="88"/>
      <c r="AM236" s="88"/>
      <c r="AN236" s="93"/>
      <c r="AO236" s="93"/>
      <c r="AP236" s="95"/>
    </row>
    <row r="237" spans="1:42" s="87" customFormat="1" ht="18">
      <c r="A237" s="123"/>
      <c r="E237" s="88"/>
      <c r="G237" s="88"/>
      <c r="K237" s="88"/>
      <c r="P237" s="89"/>
      <c r="S237" s="111"/>
      <c r="T237" s="111"/>
      <c r="U237" s="111"/>
      <c r="V237" s="117"/>
      <c r="Y237" s="90"/>
      <c r="Z237" s="91"/>
      <c r="AA237" s="88"/>
      <c r="AB237" s="88"/>
      <c r="AC237" s="88"/>
      <c r="AD237" s="92"/>
      <c r="AE237" s="88"/>
      <c r="AF237" s="89"/>
      <c r="AG237" s="93"/>
      <c r="AH237" s="93"/>
      <c r="AI237" s="92"/>
      <c r="AJ237" s="94"/>
      <c r="AK237" s="93"/>
      <c r="AL237" s="88"/>
      <c r="AM237" s="88"/>
      <c r="AN237" s="93"/>
      <c r="AO237" s="93"/>
      <c r="AP237" s="95"/>
    </row>
    <row r="238" spans="1:42" s="87" customFormat="1" ht="18">
      <c r="A238" s="123"/>
      <c r="E238" s="88"/>
      <c r="G238" s="88"/>
      <c r="K238" s="88"/>
      <c r="P238" s="89"/>
      <c r="S238" s="111"/>
      <c r="T238" s="111"/>
      <c r="U238" s="111"/>
      <c r="V238" s="117"/>
      <c r="Y238" s="90"/>
      <c r="Z238" s="91"/>
      <c r="AA238" s="88"/>
      <c r="AB238" s="88"/>
      <c r="AC238" s="88"/>
      <c r="AD238" s="92"/>
      <c r="AE238" s="88"/>
      <c r="AF238" s="89"/>
      <c r="AG238" s="93"/>
      <c r="AH238" s="93"/>
      <c r="AI238" s="92"/>
      <c r="AJ238" s="94"/>
      <c r="AK238" s="93"/>
      <c r="AL238" s="88"/>
      <c r="AM238" s="88"/>
      <c r="AN238" s="93"/>
      <c r="AO238" s="93"/>
      <c r="AP238" s="95"/>
    </row>
    <row r="239" spans="1:42" s="87" customFormat="1" ht="18">
      <c r="A239" s="123"/>
      <c r="E239" s="88"/>
      <c r="G239" s="88"/>
      <c r="K239" s="88"/>
      <c r="P239" s="89"/>
      <c r="S239" s="111"/>
      <c r="T239" s="111"/>
      <c r="U239" s="111"/>
      <c r="V239" s="117"/>
      <c r="Y239" s="90"/>
      <c r="Z239" s="91"/>
      <c r="AA239" s="88"/>
      <c r="AB239" s="88"/>
      <c r="AC239" s="88"/>
      <c r="AD239" s="92"/>
      <c r="AE239" s="88"/>
      <c r="AF239" s="89"/>
      <c r="AG239" s="93"/>
      <c r="AH239" s="93"/>
      <c r="AI239" s="92"/>
      <c r="AJ239" s="94"/>
      <c r="AK239" s="93"/>
      <c r="AL239" s="88"/>
      <c r="AM239" s="88"/>
      <c r="AN239" s="93"/>
      <c r="AO239" s="93"/>
      <c r="AP239" s="95"/>
    </row>
    <row r="240" spans="1:42" s="87" customFormat="1" ht="18">
      <c r="A240" s="123"/>
      <c r="E240" s="88"/>
      <c r="G240" s="88"/>
      <c r="K240" s="88"/>
      <c r="P240" s="89"/>
      <c r="S240" s="111"/>
      <c r="T240" s="111"/>
      <c r="U240" s="111"/>
      <c r="V240" s="117"/>
      <c r="Y240" s="90"/>
      <c r="Z240" s="91"/>
      <c r="AA240" s="88"/>
      <c r="AB240" s="88"/>
      <c r="AC240" s="88"/>
      <c r="AD240" s="92"/>
      <c r="AE240" s="88"/>
      <c r="AF240" s="89"/>
      <c r="AG240" s="93"/>
      <c r="AH240" s="93"/>
      <c r="AI240" s="92"/>
      <c r="AJ240" s="94"/>
      <c r="AK240" s="93"/>
      <c r="AL240" s="88"/>
      <c r="AM240" s="88"/>
      <c r="AN240" s="93"/>
      <c r="AO240" s="93"/>
      <c r="AP240" s="95"/>
    </row>
    <row r="241" spans="1:42" s="87" customFormat="1" ht="18">
      <c r="A241" s="123"/>
      <c r="E241" s="88"/>
      <c r="G241" s="88"/>
      <c r="K241" s="88"/>
      <c r="P241" s="89"/>
      <c r="S241" s="111"/>
      <c r="T241" s="111"/>
      <c r="U241" s="111"/>
      <c r="V241" s="117"/>
      <c r="Y241" s="90"/>
      <c r="Z241" s="91"/>
      <c r="AA241" s="88"/>
      <c r="AB241" s="88"/>
      <c r="AC241" s="88"/>
      <c r="AD241" s="92"/>
      <c r="AE241" s="88"/>
      <c r="AF241" s="89"/>
      <c r="AG241" s="93"/>
      <c r="AH241" s="93"/>
      <c r="AI241" s="92"/>
      <c r="AJ241" s="94"/>
      <c r="AK241" s="93"/>
      <c r="AL241" s="88"/>
      <c r="AM241" s="88"/>
      <c r="AN241" s="93"/>
      <c r="AO241" s="93"/>
      <c r="AP241" s="95"/>
    </row>
    <row r="242" spans="1:42" s="87" customFormat="1" ht="18">
      <c r="A242" s="123"/>
      <c r="E242" s="88"/>
      <c r="G242" s="88"/>
      <c r="K242" s="88"/>
      <c r="P242" s="89"/>
      <c r="S242" s="111"/>
      <c r="T242" s="111"/>
      <c r="U242" s="111"/>
      <c r="V242" s="117"/>
      <c r="Y242" s="90"/>
      <c r="Z242" s="91"/>
      <c r="AA242" s="88"/>
      <c r="AB242" s="88"/>
      <c r="AC242" s="88"/>
      <c r="AD242" s="92"/>
      <c r="AE242" s="88"/>
      <c r="AF242" s="89"/>
      <c r="AG242" s="93"/>
      <c r="AH242" s="93"/>
      <c r="AI242" s="92"/>
      <c r="AJ242" s="94"/>
      <c r="AK242" s="93"/>
      <c r="AL242" s="88"/>
      <c r="AM242" s="88"/>
      <c r="AN242" s="93"/>
      <c r="AO242" s="93"/>
      <c r="AP242" s="95"/>
    </row>
    <row r="243" spans="1:42" s="87" customFormat="1" ht="18">
      <c r="A243" s="123"/>
      <c r="E243" s="88"/>
      <c r="G243" s="88"/>
      <c r="K243" s="88"/>
      <c r="P243" s="89"/>
      <c r="S243" s="111"/>
      <c r="T243" s="111"/>
      <c r="U243" s="111"/>
      <c r="V243" s="117"/>
      <c r="Y243" s="90"/>
      <c r="Z243" s="91"/>
      <c r="AA243" s="88"/>
      <c r="AB243" s="88"/>
      <c r="AC243" s="88"/>
      <c r="AD243" s="92"/>
      <c r="AE243" s="88"/>
      <c r="AF243" s="89"/>
      <c r="AG243" s="93"/>
      <c r="AH243" s="93"/>
      <c r="AI243" s="92"/>
      <c r="AJ243" s="94"/>
      <c r="AK243" s="93"/>
      <c r="AL243" s="88"/>
      <c r="AM243" s="88"/>
      <c r="AN243" s="93"/>
      <c r="AO243" s="93"/>
      <c r="AP243" s="95"/>
    </row>
    <row r="244" spans="1:42" s="87" customFormat="1" ht="18">
      <c r="A244" s="123"/>
      <c r="E244" s="88"/>
      <c r="G244" s="88"/>
      <c r="K244" s="88"/>
      <c r="P244" s="89"/>
      <c r="S244" s="111"/>
      <c r="T244" s="111"/>
      <c r="U244" s="111"/>
      <c r="V244" s="117"/>
      <c r="Y244" s="90"/>
      <c r="Z244" s="91"/>
      <c r="AA244" s="88"/>
      <c r="AB244" s="88"/>
      <c r="AC244" s="88"/>
      <c r="AD244" s="92"/>
      <c r="AE244" s="88"/>
      <c r="AF244" s="89"/>
      <c r="AG244" s="93"/>
      <c r="AH244" s="93"/>
      <c r="AI244" s="92"/>
      <c r="AJ244" s="94"/>
      <c r="AK244" s="93"/>
      <c r="AL244" s="88"/>
      <c r="AM244" s="88"/>
      <c r="AN244" s="93"/>
      <c r="AO244" s="93"/>
      <c r="AP244" s="95"/>
    </row>
    <row r="245" spans="1:42" s="87" customFormat="1" ht="18">
      <c r="A245" s="123"/>
      <c r="E245" s="88"/>
      <c r="G245" s="88"/>
      <c r="K245" s="88"/>
      <c r="P245" s="89"/>
      <c r="S245" s="111"/>
      <c r="T245" s="111"/>
      <c r="U245" s="111"/>
      <c r="V245" s="117"/>
      <c r="Y245" s="90"/>
      <c r="Z245" s="91"/>
      <c r="AA245" s="88"/>
      <c r="AB245" s="88"/>
      <c r="AC245" s="88"/>
      <c r="AD245" s="92"/>
      <c r="AE245" s="88"/>
      <c r="AF245" s="89"/>
      <c r="AG245" s="93"/>
      <c r="AH245" s="93"/>
      <c r="AI245" s="92"/>
      <c r="AJ245" s="94"/>
      <c r="AK245" s="93"/>
      <c r="AL245" s="88"/>
      <c r="AM245" s="88"/>
      <c r="AN245" s="93"/>
      <c r="AO245" s="93"/>
      <c r="AP245" s="95"/>
    </row>
    <row r="246" spans="1:42" s="87" customFormat="1" ht="18">
      <c r="A246" s="123"/>
      <c r="E246" s="88"/>
      <c r="G246" s="88"/>
      <c r="K246" s="88"/>
      <c r="P246" s="89"/>
      <c r="S246" s="111"/>
      <c r="T246" s="111"/>
      <c r="U246" s="111"/>
      <c r="V246" s="117"/>
      <c r="Y246" s="90"/>
      <c r="Z246" s="91"/>
      <c r="AA246" s="88"/>
      <c r="AB246" s="88"/>
      <c r="AC246" s="88"/>
      <c r="AD246" s="92"/>
      <c r="AE246" s="88"/>
      <c r="AF246" s="89"/>
      <c r="AG246" s="93"/>
      <c r="AH246" s="93"/>
      <c r="AI246" s="92"/>
      <c r="AJ246" s="94"/>
      <c r="AK246" s="93"/>
      <c r="AL246" s="88"/>
      <c r="AM246" s="88"/>
      <c r="AN246" s="93"/>
      <c r="AO246" s="93"/>
      <c r="AP246" s="95"/>
    </row>
    <row r="247" spans="1:42" s="34" customFormat="1" ht="19.5">
      <c r="A247" s="124"/>
      <c r="E247" s="24"/>
      <c r="G247" s="24"/>
      <c r="K247" s="24"/>
      <c r="P247" s="26"/>
      <c r="S247" s="112"/>
      <c r="T247" s="112"/>
      <c r="U247" s="112"/>
      <c r="V247" s="118"/>
      <c r="Y247" s="35"/>
      <c r="Z247" s="36"/>
      <c r="AA247" s="24"/>
      <c r="AB247" s="24"/>
      <c r="AC247" s="24"/>
      <c r="AD247" s="25"/>
      <c r="AE247" s="24"/>
      <c r="AF247" s="26"/>
      <c r="AG247" s="27"/>
      <c r="AH247" s="27"/>
      <c r="AI247" s="25"/>
      <c r="AJ247" s="37"/>
      <c r="AK247" s="27"/>
      <c r="AL247" s="24"/>
      <c r="AM247" s="24"/>
      <c r="AN247" s="27"/>
      <c r="AO247" s="27"/>
      <c r="AP247" s="38"/>
    </row>
    <row r="248" spans="1:42" s="34" customFormat="1" ht="19.5">
      <c r="A248" s="124"/>
      <c r="E248" s="24"/>
      <c r="G248" s="24"/>
      <c r="K248" s="24"/>
      <c r="P248" s="26"/>
      <c r="S248" s="112"/>
      <c r="T248" s="112"/>
      <c r="U248" s="112"/>
      <c r="V248" s="118"/>
      <c r="Y248" s="35"/>
      <c r="Z248" s="36"/>
      <c r="AA248" s="24"/>
      <c r="AB248" s="24"/>
      <c r="AC248" s="24"/>
      <c r="AD248" s="25"/>
      <c r="AE248" s="24"/>
      <c r="AF248" s="26"/>
      <c r="AG248" s="27"/>
      <c r="AH248" s="27"/>
      <c r="AI248" s="25"/>
      <c r="AJ248" s="37"/>
      <c r="AK248" s="27"/>
      <c r="AL248" s="24"/>
      <c r="AM248" s="24"/>
      <c r="AN248" s="27"/>
      <c r="AO248" s="27"/>
      <c r="AP248" s="38"/>
    </row>
    <row r="249" spans="1:42" s="34" customFormat="1" ht="19.5">
      <c r="A249" s="124"/>
      <c r="E249" s="24"/>
      <c r="G249" s="24"/>
      <c r="K249" s="24"/>
      <c r="P249" s="26"/>
      <c r="S249" s="112"/>
      <c r="T249" s="112"/>
      <c r="U249" s="112"/>
      <c r="V249" s="118"/>
      <c r="Y249" s="35"/>
      <c r="Z249" s="36"/>
      <c r="AA249" s="24"/>
      <c r="AB249" s="24"/>
      <c r="AC249" s="24"/>
      <c r="AD249" s="25"/>
      <c r="AE249" s="24"/>
      <c r="AF249" s="26"/>
      <c r="AG249" s="27"/>
      <c r="AH249" s="27"/>
      <c r="AI249" s="25"/>
      <c r="AJ249" s="37"/>
      <c r="AK249" s="27"/>
      <c r="AL249" s="24"/>
      <c r="AM249" s="24"/>
      <c r="AN249" s="27"/>
      <c r="AO249" s="27"/>
      <c r="AP249" s="38"/>
    </row>
    <row r="250" spans="1:42" s="34" customFormat="1" ht="19.5">
      <c r="A250" s="124"/>
      <c r="E250" s="24"/>
      <c r="G250" s="24"/>
      <c r="K250" s="24"/>
      <c r="P250" s="26"/>
      <c r="S250" s="112"/>
      <c r="T250" s="112"/>
      <c r="U250" s="112"/>
      <c r="V250" s="118"/>
      <c r="Y250" s="35"/>
      <c r="Z250" s="36"/>
      <c r="AA250" s="24"/>
      <c r="AB250" s="24"/>
      <c r="AC250" s="24"/>
      <c r="AD250" s="25"/>
      <c r="AE250" s="24"/>
      <c r="AF250" s="26"/>
      <c r="AG250" s="27"/>
      <c r="AH250" s="27"/>
      <c r="AI250" s="25"/>
      <c r="AJ250" s="37"/>
      <c r="AK250" s="27"/>
      <c r="AL250" s="24"/>
      <c r="AM250" s="24"/>
      <c r="AN250" s="27"/>
      <c r="AO250" s="27"/>
      <c r="AP250" s="38"/>
    </row>
    <row r="251" spans="1:42" s="34" customFormat="1" ht="19.5">
      <c r="A251" s="124"/>
      <c r="E251" s="24"/>
      <c r="G251" s="24"/>
      <c r="K251" s="24"/>
      <c r="P251" s="26"/>
      <c r="S251" s="112"/>
      <c r="T251" s="112"/>
      <c r="U251" s="112"/>
      <c r="V251" s="118"/>
      <c r="Y251" s="35"/>
      <c r="Z251" s="36"/>
      <c r="AA251" s="24"/>
      <c r="AB251" s="24"/>
      <c r="AC251" s="24"/>
      <c r="AD251" s="25"/>
      <c r="AE251" s="24"/>
      <c r="AF251" s="26"/>
      <c r="AG251" s="27"/>
      <c r="AH251" s="27"/>
      <c r="AI251" s="25"/>
      <c r="AJ251" s="37"/>
      <c r="AK251" s="27"/>
      <c r="AL251" s="24"/>
      <c r="AM251" s="24"/>
      <c r="AN251" s="27"/>
      <c r="AO251" s="27"/>
      <c r="AP251" s="38"/>
    </row>
    <row r="252" spans="1:42" s="34" customFormat="1" ht="19.5">
      <c r="A252" s="124"/>
      <c r="E252" s="24"/>
      <c r="G252" s="24"/>
      <c r="K252" s="24"/>
      <c r="P252" s="26"/>
      <c r="S252" s="112"/>
      <c r="T252" s="112"/>
      <c r="U252" s="112"/>
      <c r="V252" s="118"/>
      <c r="Y252" s="35"/>
      <c r="Z252" s="36"/>
      <c r="AA252" s="24"/>
      <c r="AB252" s="24"/>
      <c r="AC252" s="24"/>
      <c r="AD252" s="25"/>
      <c r="AE252" s="24"/>
      <c r="AF252" s="26"/>
      <c r="AG252" s="27"/>
      <c r="AH252" s="27"/>
      <c r="AI252" s="25"/>
      <c r="AJ252" s="37"/>
      <c r="AK252" s="27"/>
      <c r="AL252" s="24"/>
      <c r="AM252" s="24"/>
      <c r="AN252" s="27"/>
      <c r="AO252" s="27"/>
      <c r="AP252" s="38"/>
    </row>
    <row r="253" spans="1:42" s="34" customFormat="1" ht="19.5">
      <c r="A253" s="124"/>
      <c r="E253" s="24"/>
      <c r="G253" s="24"/>
      <c r="K253" s="24"/>
      <c r="P253" s="26"/>
      <c r="S253" s="112"/>
      <c r="T253" s="112"/>
      <c r="U253" s="112"/>
      <c r="V253" s="118"/>
      <c r="Y253" s="35"/>
      <c r="Z253" s="36"/>
      <c r="AA253" s="24"/>
      <c r="AB253" s="24"/>
      <c r="AC253" s="24"/>
      <c r="AD253" s="25"/>
      <c r="AE253" s="24"/>
      <c r="AF253" s="26"/>
      <c r="AG253" s="27"/>
      <c r="AH253" s="27"/>
      <c r="AI253" s="25"/>
      <c r="AJ253" s="37"/>
      <c r="AK253" s="27"/>
      <c r="AL253" s="24"/>
      <c r="AM253" s="24"/>
      <c r="AN253" s="27"/>
      <c r="AO253" s="27"/>
      <c r="AP253" s="38"/>
    </row>
    <row r="254" spans="1:42" s="34" customFormat="1" ht="19.5">
      <c r="A254" s="124"/>
      <c r="E254" s="24"/>
      <c r="G254" s="24"/>
      <c r="K254" s="24"/>
      <c r="P254" s="26"/>
      <c r="S254" s="112"/>
      <c r="T254" s="112"/>
      <c r="U254" s="112"/>
      <c r="V254" s="118"/>
      <c r="Y254" s="35"/>
      <c r="Z254" s="36"/>
      <c r="AA254" s="24"/>
      <c r="AB254" s="24"/>
      <c r="AC254" s="24"/>
      <c r="AD254" s="25"/>
      <c r="AE254" s="24"/>
      <c r="AF254" s="26"/>
      <c r="AG254" s="27"/>
      <c r="AH254" s="27"/>
      <c r="AI254" s="25"/>
      <c r="AJ254" s="37"/>
      <c r="AK254" s="27"/>
      <c r="AL254" s="24"/>
      <c r="AM254" s="24"/>
      <c r="AN254" s="27"/>
      <c r="AO254" s="27"/>
      <c r="AP254" s="38"/>
    </row>
    <row r="255" spans="1:42" s="34" customFormat="1" ht="19.5">
      <c r="A255" s="124"/>
      <c r="E255" s="24"/>
      <c r="G255" s="24"/>
      <c r="K255" s="24"/>
      <c r="P255" s="26"/>
      <c r="S255" s="112"/>
      <c r="T255" s="112"/>
      <c r="U255" s="112"/>
      <c r="V255" s="118"/>
      <c r="Y255" s="35"/>
      <c r="Z255" s="36"/>
      <c r="AA255" s="24"/>
      <c r="AB255" s="24"/>
      <c r="AC255" s="24"/>
      <c r="AD255" s="25"/>
      <c r="AE255" s="24"/>
      <c r="AF255" s="26"/>
      <c r="AG255" s="27"/>
      <c r="AH255" s="27"/>
      <c r="AI255" s="25"/>
      <c r="AJ255" s="37"/>
      <c r="AK255" s="27"/>
      <c r="AL255" s="24"/>
      <c r="AM255" s="24"/>
      <c r="AN255" s="27"/>
      <c r="AO255" s="27"/>
      <c r="AP255" s="38"/>
    </row>
    <row r="256" spans="1:42" s="34" customFormat="1" ht="19.5">
      <c r="A256" s="124"/>
      <c r="E256" s="24"/>
      <c r="G256" s="24"/>
      <c r="K256" s="24"/>
      <c r="P256" s="26"/>
      <c r="S256" s="112"/>
      <c r="T256" s="112"/>
      <c r="U256" s="112"/>
      <c r="V256" s="118"/>
      <c r="Y256" s="35"/>
      <c r="Z256" s="36"/>
      <c r="AA256" s="24"/>
      <c r="AB256" s="24"/>
      <c r="AC256" s="24"/>
      <c r="AD256" s="25"/>
      <c r="AE256" s="24"/>
      <c r="AF256" s="26"/>
      <c r="AG256" s="27"/>
      <c r="AH256" s="27"/>
      <c r="AI256" s="25"/>
      <c r="AJ256" s="37"/>
      <c r="AK256" s="27"/>
      <c r="AL256" s="24"/>
      <c r="AM256" s="24"/>
      <c r="AN256" s="27"/>
      <c r="AO256" s="27"/>
      <c r="AP256" s="38"/>
    </row>
    <row r="257" spans="1:42" s="34" customFormat="1" ht="19.5">
      <c r="A257" s="124"/>
      <c r="E257" s="24"/>
      <c r="G257" s="24"/>
      <c r="K257" s="24"/>
      <c r="P257" s="26"/>
      <c r="S257" s="112"/>
      <c r="T257" s="112"/>
      <c r="U257" s="112"/>
      <c r="V257" s="118"/>
      <c r="Y257" s="35"/>
      <c r="Z257" s="36"/>
      <c r="AA257" s="24"/>
      <c r="AB257" s="24"/>
      <c r="AC257" s="24"/>
      <c r="AD257" s="25"/>
      <c r="AE257" s="24"/>
      <c r="AF257" s="26"/>
      <c r="AG257" s="27"/>
      <c r="AH257" s="27"/>
      <c r="AI257" s="25"/>
      <c r="AJ257" s="37"/>
      <c r="AK257" s="27"/>
      <c r="AL257" s="24"/>
      <c r="AM257" s="24"/>
      <c r="AN257" s="27"/>
      <c r="AO257" s="27"/>
      <c r="AP257" s="38"/>
    </row>
    <row r="258" spans="1:42" s="34" customFormat="1" ht="19.5">
      <c r="A258" s="124"/>
      <c r="E258" s="24"/>
      <c r="G258" s="24"/>
      <c r="K258" s="24"/>
      <c r="P258" s="26"/>
      <c r="S258" s="112"/>
      <c r="T258" s="112"/>
      <c r="U258" s="112"/>
      <c r="V258" s="118"/>
      <c r="Y258" s="35"/>
      <c r="Z258" s="36"/>
      <c r="AA258" s="24"/>
      <c r="AB258" s="24"/>
      <c r="AC258" s="24"/>
      <c r="AD258" s="25"/>
      <c r="AE258" s="24"/>
      <c r="AF258" s="26"/>
      <c r="AG258" s="27"/>
      <c r="AH258" s="27"/>
      <c r="AI258" s="25"/>
      <c r="AJ258" s="37"/>
      <c r="AK258" s="27"/>
      <c r="AL258" s="24"/>
      <c r="AM258" s="24"/>
      <c r="AN258" s="27"/>
      <c r="AO258" s="27"/>
      <c r="AP258" s="38"/>
    </row>
    <row r="259" spans="1:42" s="17" customFormat="1" ht="19.5">
      <c r="A259" s="124"/>
      <c r="E259" s="16"/>
      <c r="G259" s="16"/>
      <c r="K259" s="16"/>
      <c r="P259" s="18"/>
      <c r="S259" s="112"/>
      <c r="T259" s="112"/>
      <c r="U259" s="112"/>
      <c r="V259" s="118"/>
      <c r="Y259" s="19"/>
      <c r="Z259" s="20"/>
      <c r="AA259" s="16"/>
      <c r="AB259" s="16"/>
      <c r="AC259" s="24"/>
      <c r="AD259" s="25"/>
      <c r="AE259" s="24"/>
      <c r="AF259" s="26"/>
      <c r="AG259" s="27"/>
      <c r="AH259" s="27"/>
      <c r="AI259" s="21"/>
      <c r="AJ259" s="23"/>
      <c r="AK259" s="22"/>
      <c r="AL259" s="16"/>
      <c r="AM259" s="16"/>
      <c r="AN259" s="22"/>
      <c r="AO259" s="22"/>
      <c r="AP259" s="32"/>
    </row>
    <row r="260" spans="1:42" s="17" customFormat="1" ht="19.5">
      <c r="A260" s="124"/>
      <c r="E260" s="16"/>
      <c r="G260" s="16"/>
      <c r="K260" s="16"/>
      <c r="P260" s="18"/>
      <c r="S260" s="112"/>
      <c r="T260" s="112"/>
      <c r="U260" s="112"/>
      <c r="V260" s="118"/>
      <c r="Y260" s="19"/>
      <c r="Z260" s="20"/>
      <c r="AA260" s="16"/>
      <c r="AB260" s="16"/>
      <c r="AC260" s="24"/>
      <c r="AD260" s="25"/>
      <c r="AE260" s="24"/>
      <c r="AF260" s="26"/>
      <c r="AG260" s="27"/>
      <c r="AH260" s="27"/>
      <c r="AI260" s="21"/>
      <c r="AJ260" s="23"/>
      <c r="AK260" s="22"/>
      <c r="AL260" s="16"/>
      <c r="AM260" s="16"/>
      <c r="AN260" s="22"/>
      <c r="AO260" s="22"/>
      <c r="AP260" s="32"/>
    </row>
    <row r="261" spans="1:42" s="17" customFormat="1" ht="19.5">
      <c r="A261" s="124"/>
      <c r="E261" s="16"/>
      <c r="G261" s="16"/>
      <c r="K261" s="16"/>
      <c r="P261" s="18"/>
      <c r="S261" s="112"/>
      <c r="T261" s="112"/>
      <c r="U261" s="112"/>
      <c r="V261" s="118"/>
      <c r="Y261" s="19"/>
      <c r="Z261" s="20"/>
      <c r="AA261" s="16"/>
      <c r="AB261" s="16"/>
      <c r="AC261" s="24"/>
      <c r="AD261" s="25"/>
      <c r="AE261" s="24"/>
      <c r="AF261" s="26"/>
      <c r="AG261" s="27"/>
      <c r="AH261" s="27"/>
      <c r="AI261" s="21"/>
      <c r="AJ261" s="23"/>
      <c r="AK261" s="22"/>
      <c r="AL261" s="16"/>
      <c r="AM261" s="16"/>
      <c r="AN261" s="22"/>
      <c r="AO261" s="22"/>
      <c r="AP261" s="32"/>
    </row>
    <row r="262" spans="1:42" s="17" customFormat="1" ht="19.5">
      <c r="A262" s="124"/>
      <c r="E262" s="16"/>
      <c r="G262" s="16"/>
      <c r="K262" s="16"/>
      <c r="P262" s="18"/>
      <c r="S262" s="112"/>
      <c r="T262" s="112"/>
      <c r="U262" s="112"/>
      <c r="V262" s="118"/>
      <c r="Y262" s="19"/>
      <c r="Z262" s="20"/>
      <c r="AA262" s="16"/>
      <c r="AB262" s="16"/>
      <c r="AC262" s="24"/>
      <c r="AD262" s="25"/>
      <c r="AE262" s="24"/>
      <c r="AF262" s="26"/>
      <c r="AG262" s="27"/>
      <c r="AH262" s="27"/>
      <c r="AI262" s="21"/>
      <c r="AJ262" s="23"/>
      <c r="AK262" s="22"/>
      <c r="AL262" s="16"/>
      <c r="AM262" s="16"/>
      <c r="AN262" s="22"/>
      <c r="AO262" s="22"/>
      <c r="AP262" s="32"/>
    </row>
    <row r="263" spans="1:42" s="17" customFormat="1" ht="19.5">
      <c r="A263" s="124"/>
      <c r="E263" s="16"/>
      <c r="G263" s="16"/>
      <c r="K263" s="16"/>
      <c r="P263" s="18"/>
      <c r="S263" s="112"/>
      <c r="T263" s="112"/>
      <c r="U263" s="112"/>
      <c r="V263" s="118"/>
      <c r="Y263" s="19"/>
      <c r="Z263" s="20"/>
      <c r="AA263" s="16"/>
      <c r="AB263" s="16"/>
      <c r="AC263" s="24"/>
      <c r="AD263" s="25"/>
      <c r="AE263" s="24"/>
      <c r="AF263" s="26"/>
      <c r="AG263" s="27"/>
      <c r="AH263" s="27"/>
      <c r="AI263" s="21"/>
      <c r="AJ263" s="23"/>
      <c r="AK263" s="22"/>
      <c r="AL263" s="16"/>
      <c r="AM263" s="16"/>
      <c r="AN263" s="22"/>
      <c r="AO263" s="22"/>
      <c r="AP263" s="32"/>
    </row>
    <row r="264" spans="1:42" s="17" customFormat="1" ht="19.5">
      <c r="A264" s="124"/>
      <c r="E264" s="16"/>
      <c r="G264" s="16"/>
      <c r="K264" s="16"/>
      <c r="P264" s="18"/>
      <c r="S264" s="112"/>
      <c r="T264" s="112"/>
      <c r="U264" s="112"/>
      <c r="V264" s="118"/>
      <c r="Y264" s="19"/>
      <c r="Z264" s="20"/>
      <c r="AA264" s="16"/>
      <c r="AB264" s="16"/>
      <c r="AC264" s="24"/>
      <c r="AD264" s="25"/>
      <c r="AE264" s="24"/>
      <c r="AF264" s="26"/>
      <c r="AG264" s="27"/>
      <c r="AH264" s="27"/>
      <c r="AI264" s="21"/>
      <c r="AJ264" s="23"/>
      <c r="AK264" s="22"/>
      <c r="AL264" s="16"/>
      <c r="AM264" s="16"/>
      <c r="AN264" s="22"/>
      <c r="AO264" s="22"/>
      <c r="AP264" s="32"/>
    </row>
    <row r="265" spans="1:42" s="17" customFormat="1" ht="19.5">
      <c r="A265" s="124"/>
      <c r="E265" s="16"/>
      <c r="G265" s="16"/>
      <c r="K265" s="16"/>
      <c r="P265" s="18"/>
      <c r="S265" s="112"/>
      <c r="T265" s="112"/>
      <c r="U265" s="112"/>
      <c r="V265" s="118"/>
      <c r="Y265" s="19"/>
      <c r="Z265" s="20"/>
      <c r="AA265" s="16"/>
      <c r="AB265" s="16"/>
      <c r="AC265" s="24"/>
      <c r="AD265" s="25"/>
      <c r="AE265" s="24"/>
      <c r="AF265" s="26"/>
      <c r="AG265" s="27"/>
      <c r="AH265" s="27"/>
      <c r="AI265" s="21"/>
      <c r="AJ265" s="23"/>
      <c r="AK265" s="22"/>
      <c r="AL265" s="16"/>
      <c r="AM265" s="16"/>
      <c r="AN265" s="22"/>
      <c r="AO265" s="22"/>
      <c r="AP265" s="32"/>
    </row>
    <row r="266" spans="1:42" s="17" customFormat="1" ht="19.5">
      <c r="A266" s="124"/>
      <c r="E266" s="16"/>
      <c r="G266" s="16"/>
      <c r="K266" s="16"/>
      <c r="P266" s="18"/>
      <c r="S266" s="112"/>
      <c r="T266" s="112"/>
      <c r="U266" s="112"/>
      <c r="V266" s="118"/>
      <c r="Y266" s="19"/>
      <c r="Z266" s="20"/>
      <c r="AA266" s="16"/>
      <c r="AB266" s="16"/>
      <c r="AC266" s="24"/>
      <c r="AD266" s="25"/>
      <c r="AE266" s="24"/>
      <c r="AF266" s="26"/>
      <c r="AG266" s="27"/>
      <c r="AH266" s="27"/>
      <c r="AI266" s="21"/>
      <c r="AJ266" s="23"/>
      <c r="AK266" s="22"/>
      <c r="AL266" s="16"/>
      <c r="AM266" s="16"/>
      <c r="AN266" s="22"/>
      <c r="AO266" s="22"/>
      <c r="AP266" s="32"/>
    </row>
    <row r="267" spans="1:42" s="17" customFormat="1" ht="19.5">
      <c r="A267" s="124"/>
      <c r="E267" s="16"/>
      <c r="G267" s="16"/>
      <c r="K267" s="16"/>
      <c r="P267" s="18"/>
      <c r="S267" s="112"/>
      <c r="T267" s="112"/>
      <c r="U267" s="112"/>
      <c r="V267" s="118"/>
      <c r="Y267" s="19"/>
      <c r="Z267" s="20"/>
      <c r="AA267" s="16"/>
      <c r="AB267" s="16"/>
      <c r="AC267" s="24"/>
      <c r="AD267" s="25"/>
      <c r="AE267" s="24"/>
      <c r="AF267" s="26"/>
      <c r="AG267" s="27"/>
      <c r="AH267" s="27"/>
      <c r="AI267" s="21"/>
      <c r="AJ267" s="23"/>
      <c r="AK267" s="22"/>
      <c r="AL267" s="16"/>
      <c r="AM267" s="16"/>
      <c r="AN267" s="22"/>
      <c r="AO267" s="22"/>
      <c r="AP267" s="32"/>
    </row>
    <row r="268" spans="1:42" s="17" customFormat="1" ht="19.5">
      <c r="A268" s="124"/>
      <c r="E268" s="16"/>
      <c r="G268" s="16"/>
      <c r="K268" s="16"/>
      <c r="P268" s="18"/>
      <c r="S268" s="112"/>
      <c r="T268" s="112"/>
      <c r="U268" s="112"/>
      <c r="V268" s="118"/>
      <c r="Y268" s="19"/>
      <c r="Z268" s="20"/>
      <c r="AA268" s="16"/>
      <c r="AB268" s="16"/>
      <c r="AC268" s="24"/>
      <c r="AD268" s="25"/>
      <c r="AE268" s="24"/>
      <c r="AF268" s="26"/>
      <c r="AG268" s="27"/>
      <c r="AH268" s="27"/>
      <c r="AI268" s="21"/>
      <c r="AJ268" s="23"/>
      <c r="AK268" s="22"/>
      <c r="AL268" s="16"/>
      <c r="AM268" s="16"/>
      <c r="AN268" s="22"/>
      <c r="AO268" s="22"/>
      <c r="AP268" s="32"/>
    </row>
    <row r="269" spans="1:42" s="17" customFormat="1" ht="19.5">
      <c r="A269" s="124"/>
      <c r="E269" s="16"/>
      <c r="G269" s="16"/>
      <c r="K269" s="16"/>
      <c r="P269" s="18"/>
      <c r="S269" s="112"/>
      <c r="T269" s="112"/>
      <c r="U269" s="112"/>
      <c r="V269" s="118"/>
      <c r="Y269" s="19"/>
      <c r="Z269" s="20"/>
      <c r="AA269" s="16"/>
      <c r="AB269" s="16"/>
      <c r="AC269" s="24"/>
      <c r="AD269" s="25"/>
      <c r="AE269" s="24"/>
      <c r="AF269" s="26"/>
      <c r="AG269" s="27"/>
      <c r="AH269" s="27"/>
      <c r="AI269" s="21"/>
      <c r="AJ269" s="23"/>
      <c r="AK269" s="22"/>
      <c r="AL269" s="16"/>
      <c r="AM269" s="16"/>
      <c r="AN269" s="22"/>
      <c r="AO269" s="22"/>
      <c r="AP269" s="32"/>
    </row>
    <row r="270" spans="1:42" s="17" customFormat="1" ht="19.5">
      <c r="A270" s="124"/>
      <c r="E270" s="16"/>
      <c r="G270" s="16"/>
      <c r="K270" s="16"/>
      <c r="P270" s="18"/>
      <c r="S270" s="112"/>
      <c r="T270" s="112"/>
      <c r="U270" s="112"/>
      <c r="V270" s="118"/>
      <c r="Y270" s="19"/>
      <c r="Z270" s="20"/>
      <c r="AA270" s="16"/>
      <c r="AB270" s="16"/>
      <c r="AC270" s="24"/>
      <c r="AD270" s="25"/>
      <c r="AE270" s="24"/>
      <c r="AF270" s="26"/>
      <c r="AG270" s="27"/>
      <c r="AH270" s="27"/>
      <c r="AI270" s="21"/>
      <c r="AJ270" s="23"/>
      <c r="AK270" s="22"/>
      <c r="AL270" s="16"/>
      <c r="AM270" s="16"/>
      <c r="AN270" s="22"/>
      <c r="AO270" s="22"/>
      <c r="AP270" s="32"/>
    </row>
    <row r="271" spans="1:42" s="17" customFormat="1" ht="19.5">
      <c r="A271" s="124"/>
      <c r="E271" s="16"/>
      <c r="G271" s="16"/>
      <c r="K271" s="16"/>
      <c r="P271" s="18"/>
      <c r="S271" s="112"/>
      <c r="T271" s="112"/>
      <c r="U271" s="112"/>
      <c r="V271" s="118"/>
      <c r="Y271" s="19"/>
      <c r="Z271" s="20"/>
      <c r="AA271" s="16"/>
      <c r="AB271" s="16"/>
      <c r="AC271" s="24"/>
      <c r="AD271" s="25"/>
      <c r="AE271" s="24"/>
      <c r="AF271" s="26"/>
      <c r="AG271" s="27"/>
      <c r="AH271" s="27"/>
      <c r="AI271" s="21"/>
      <c r="AJ271" s="23"/>
      <c r="AK271" s="22"/>
      <c r="AL271" s="16"/>
      <c r="AM271" s="16"/>
      <c r="AN271" s="22"/>
      <c r="AO271" s="22"/>
      <c r="AP271" s="32"/>
    </row>
    <row r="272" spans="1:42" s="17" customFormat="1" ht="19.5">
      <c r="A272" s="124"/>
      <c r="E272" s="16"/>
      <c r="G272" s="16"/>
      <c r="K272" s="16"/>
      <c r="P272" s="18"/>
      <c r="S272" s="112"/>
      <c r="T272" s="112"/>
      <c r="U272" s="112"/>
      <c r="V272" s="118"/>
      <c r="Y272" s="19"/>
      <c r="Z272" s="20"/>
      <c r="AA272" s="16"/>
      <c r="AB272" s="16"/>
      <c r="AC272" s="24"/>
      <c r="AD272" s="25"/>
      <c r="AE272" s="24"/>
      <c r="AF272" s="26"/>
      <c r="AG272" s="27"/>
      <c r="AH272" s="27"/>
      <c r="AI272" s="21"/>
      <c r="AJ272" s="23"/>
      <c r="AK272" s="22"/>
      <c r="AL272" s="16"/>
      <c r="AM272" s="16"/>
      <c r="AN272" s="22"/>
      <c r="AO272" s="22"/>
      <c r="AP272" s="32"/>
    </row>
    <row r="273" spans="1:42" s="17" customFormat="1" ht="19.5">
      <c r="A273" s="124"/>
      <c r="E273" s="16"/>
      <c r="G273" s="16"/>
      <c r="K273" s="16"/>
      <c r="P273" s="18"/>
      <c r="S273" s="112"/>
      <c r="T273" s="112"/>
      <c r="U273" s="112"/>
      <c r="V273" s="118"/>
      <c r="Y273" s="19"/>
      <c r="Z273" s="20"/>
      <c r="AA273" s="16"/>
      <c r="AB273" s="16"/>
      <c r="AC273" s="24"/>
      <c r="AD273" s="25"/>
      <c r="AE273" s="24"/>
      <c r="AF273" s="26"/>
      <c r="AG273" s="27"/>
      <c r="AH273" s="27"/>
      <c r="AI273" s="21"/>
      <c r="AJ273" s="23"/>
      <c r="AK273" s="22"/>
      <c r="AL273" s="16"/>
      <c r="AM273" s="16"/>
      <c r="AN273" s="22"/>
      <c r="AO273" s="22"/>
      <c r="AP273" s="32"/>
    </row>
    <row r="274" spans="1:42" s="17" customFormat="1" ht="19.5">
      <c r="A274" s="124"/>
      <c r="E274" s="16"/>
      <c r="G274" s="16"/>
      <c r="K274" s="16"/>
      <c r="P274" s="18"/>
      <c r="S274" s="112"/>
      <c r="T274" s="112"/>
      <c r="U274" s="112"/>
      <c r="V274" s="118"/>
      <c r="Y274" s="19"/>
      <c r="Z274" s="20"/>
      <c r="AA274" s="16"/>
      <c r="AB274" s="16"/>
      <c r="AC274" s="24"/>
      <c r="AD274" s="25"/>
      <c r="AE274" s="24"/>
      <c r="AF274" s="26"/>
      <c r="AG274" s="27"/>
      <c r="AH274" s="27"/>
      <c r="AI274" s="21"/>
      <c r="AJ274" s="23"/>
      <c r="AK274" s="22"/>
      <c r="AL274" s="16"/>
      <c r="AM274" s="16"/>
      <c r="AN274" s="22"/>
      <c r="AO274" s="22"/>
      <c r="AP274" s="32"/>
    </row>
    <row r="275" spans="1:42" s="17" customFormat="1" ht="19.5">
      <c r="A275" s="124"/>
      <c r="E275" s="16"/>
      <c r="G275" s="16"/>
      <c r="K275" s="16"/>
      <c r="P275" s="18"/>
      <c r="S275" s="112"/>
      <c r="T275" s="112"/>
      <c r="U275" s="112"/>
      <c r="V275" s="118"/>
      <c r="Y275" s="19"/>
      <c r="Z275" s="20"/>
      <c r="AA275" s="16"/>
      <c r="AB275" s="16"/>
      <c r="AC275" s="24"/>
      <c r="AD275" s="25"/>
      <c r="AE275" s="24"/>
      <c r="AF275" s="26"/>
      <c r="AG275" s="27"/>
      <c r="AH275" s="27"/>
      <c r="AI275" s="21"/>
      <c r="AJ275" s="23"/>
      <c r="AK275" s="22"/>
      <c r="AL275" s="16"/>
      <c r="AM275" s="16"/>
      <c r="AN275" s="22"/>
      <c r="AO275" s="22"/>
      <c r="AP275" s="32"/>
    </row>
    <row r="276" spans="1:42" s="17" customFormat="1" ht="19.5">
      <c r="A276" s="124"/>
      <c r="E276" s="16"/>
      <c r="G276" s="16"/>
      <c r="K276" s="16"/>
      <c r="P276" s="18"/>
      <c r="S276" s="112"/>
      <c r="T276" s="112"/>
      <c r="U276" s="112"/>
      <c r="V276" s="118"/>
      <c r="Y276" s="19"/>
      <c r="Z276" s="20"/>
      <c r="AA276" s="16"/>
      <c r="AB276" s="16"/>
      <c r="AC276" s="24"/>
      <c r="AD276" s="25"/>
      <c r="AE276" s="24"/>
      <c r="AF276" s="26"/>
      <c r="AG276" s="27"/>
      <c r="AH276" s="27"/>
      <c r="AI276" s="21"/>
      <c r="AJ276" s="23"/>
      <c r="AK276" s="22"/>
      <c r="AL276" s="16"/>
      <c r="AM276" s="16"/>
      <c r="AN276" s="22"/>
      <c r="AO276" s="22"/>
      <c r="AP276" s="32"/>
    </row>
    <row r="277" spans="1:42" s="17" customFormat="1" ht="19.5">
      <c r="A277" s="124"/>
      <c r="E277" s="16"/>
      <c r="G277" s="16"/>
      <c r="K277" s="16"/>
      <c r="P277" s="18"/>
      <c r="S277" s="112"/>
      <c r="T277" s="112"/>
      <c r="U277" s="112"/>
      <c r="V277" s="118"/>
      <c r="Y277" s="19"/>
      <c r="Z277" s="20"/>
      <c r="AA277" s="16"/>
      <c r="AB277" s="16"/>
      <c r="AC277" s="24"/>
      <c r="AD277" s="25"/>
      <c r="AE277" s="24"/>
      <c r="AF277" s="26"/>
      <c r="AG277" s="27"/>
      <c r="AH277" s="27"/>
      <c r="AI277" s="21"/>
      <c r="AJ277" s="23"/>
      <c r="AK277" s="22"/>
      <c r="AL277" s="16"/>
      <c r="AM277" s="16"/>
      <c r="AN277" s="22"/>
      <c r="AO277" s="22"/>
      <c r="AP277" s="32"/>
    </row>
    <row r="278" spans="1:42" s="17" customFormat="1" ht="19.5">
      <c r="A278" s="124"/>
      <c r="E278" s="16"/>
      <c r="G278" s="16"/>
      <c r="K278" s="16"/>
      <c r="P278" s="18"/>
      <c r="S278" s="112"/>
      <c r="T278" s="112"/>
      <c r="U278" s="112"/>
      <c r="V278" s="118"/>
      <c r="Y278" s="19"/>
      <c r="Z278" s="20"/>
      <c r="AA278" s="16"/>
      <c r="AB278" s="16"/>
      <c r="AC278" s="24"/>
      <c r="AD278" s="25"/>
      <c r="AE278" s="24"/>
      <c r="AF278" s="26"/>
      <c r="AG278" s="27"/>
      <c r="AH278" s="27"/>
      <c r="AI278" s="21"/>
      <c r="AJ278" s="23"/>
      <c r="AK278" s="22"/>
      <c r="AL278" s="16"/>
      <c r="AM278" s="16"/>
      <c r="AN278" s="22"/>
      <c r="AO278" s="22"/>
      <c r="AP278" s="32"/>
    </row>
    <row r="279" spans="1:42" s="17" customFormat="1" ht="19.5">
      <c r="A279" s="124"/>
      <c r="E279" s="16"/>
      <c r="G279" s="16"/>
      <c r="K279" s="16"/>
      <c r="P279" s="18"/>
      <c r="S279" s="112"/>
      <c r="T279" s="112"/>
      <c r="U279" s="112"/>
      <c r="V279" s="118"/>
      <c r="Y279" s="19"/>
      <c r="Z279" s="20"/>
      <c r="AA279" s="16"/>
      <c r="AB279" s="16"/>
      <c r="AC279" s="24"/>
      <c r="AD279" s="25"/>
      <c r="AE279" s="24"/>
      <c r="AF279" s="26"/>
      <c r="AG279" s="27"/>
      <c r="AH279" s="27"/>
      <c r="AI279" s="21"/>
      <c r="AJ279" s="23"/>
      <c r="AK279" s="22"/>
      <c r="AL279" s="16"/>
      <c r="AM279" s="16"/>
      <c r="AN279" s="22"/>
      <c r="AO279" s="22"/>
      <c r="AP279" s="32"/>
    </row>
    <row r="280" spans="1:42" s="17" customFormat="1" ht="19.5">
      <c r="A280" s="124"/>
      <c r="E280" s="16"/>
      <c r="G280" s="16"/>
      <c r="K280" s="16"/>
      <c r="P280" s="18"/>
      <c r="S280" s="112"/>
      <c r="T280" s="112"/>
      <c r="U280" s="112"/>
      <c r="V280" s="118"/>
      <c r="Y280" s="19"/>
      <c r="Z280" s="20"/>
      <c r="AA280" s="16"/>
      <c r="AB280" s="16"/>
      <c r="AC280" s="24"/>
      <c r="AD280" s="25"/>
      <c r="AE280" s="24"/>
      <c r="AF280" s="26"/>
      <c r="AG280" s="27"/>
      <c r="AH280" s="27"/>
      <c r="AI280" s="21"/>
      <c r="AJ280" s="23"/>
      <c r="AK280" s="22"/>
      <c r="AL280" s="16"/>
      <c r="AM280" s="16"/>
      <c r="AN280" s="22"/>
      <c r="AO280" s="22"/>
      <c r="AP280" s="32"/>
    </row>
    <row r="281" spans="1:42" s="17" customFormat="1" ht="19.5">
      <c r="A281" s="124"/>
      <c r="E281" s="16"/>
      <c r="G281" s="16"/>
      <c r="K281" s="16"/>
      <c r="P281" s="18"/>
      <c r="S281" s="112"/>
      <c r="T281" s="112"/>
      <c r="U281" s="112"/>
      <c r="V281" s="118"/>
      <c r="Y281" s="19"/>
      <c r="Z281" s="20"/>
      <c r="AA281" s="16"/>
      <c r="AB281" s="16"/>
      <c r="AC281" s="24"/>
      <c r="AD281" s="25"/>
      <c r="AE281" s="24"/>
      <c r="AF281" s="26"/>
      <c r="AG281" s="27"/>
      <c r="AH281" s="27"/>
      <c r="AI281" s="21"/>
      <c r="AJ281" s="23"/>
      <c r="AK281" s="22"/>
      <c r="AL281" s="16"/>
      <c r="AM281" s="16"/>
      <c r="AN281" s="22"/>
      <c r="AO281" s="22"/>
      <c r="AP281" s="32"/>
    </row>
    <row r="282" spans="1:42" s="17" customFormat="1" ht="19.5">
      <c r="A282" s="124"/>
      <c r="E282" s="16"/>
      <c r="G282" s="16"/>
      <c r="K282" s="16"/>
      <c r="P282" s="18"/>
      <c r="S282" s="112"/>
      <c r="T282" s="112"/>
      <c r="U282" s="112"/>
      <c r="V282" s="118"/>
      <c r="Y282" s="19"/>
      <c r="Z282" s="20"/>
      <c r="AA282" s="16"/>
      <c r="AB282" s="16"/>
      <c r="AC282" s="24"/>
      <c r="AD282" s="25"/>
      <c r="AE282" s="24"/>
      <c r="AF282" s="26"/>
      <c r="AG282" s="27"/>
      <c r="AH282" s="27"/>
      <c r="AI282" s="21"/>
      <c r="AJ282" s="23"/>
      <c r="AK282" s="22"/>
      <c r="AL282" s="16"/>
      <c r="AM282" s="16"/>
      <c r="AN282" s="22"/>
      <c r="AO282" s="22"/>
      <c r="AP282" s="32"/>
    </row>
    <row r="283" spans="1:42" s="17" customFormat="1" ht="19.5">
      <c r="A283" s="124"/>
      <c r="E283" s="16"/>
      <c r="G283" s="16"/>
      <c r="K283" s="16"/>
      <c r="P283" s="18"/>
      <c r="S283" s="112"/>
      <c r="T283" s="112"/>
      <c r="U283" s="112"/>
      <c r="V283" s="118"/>
      <c r="Y283" s="19"/>
      <c r="Z283" s="20"/>
      <c r="AA283" s="16"/>
      <c r="AB283" s="16"/>
      <c r="AC283" s="24"/>
      <c r="AD283" s="25"/>
      <c r="AE283" s="24"/>
      <c r="AF283" s="26"/>
      <c r="AG283" s="27"/>
      <c r="AH283" s="27"/>
      <c r="AI283" s="21"/>
      <c r="AJ283" s="23"/>
      <c r="AK283" s="22"/>
      <c r="AL283" s="16"/>
      <c r="AM283" s="16"/>
      <c r="AN283" s="22"/>
      <c r="AO283" s="22"/>
      <c r="AP283" s="32"/>
    </row>
    <row r="284" spans="1:42" s="17" customFormat="1" ht="19.5">
      <c r="A284" s="124"/>
      <c r="E284" s="16"/>
      <c r="G284" s="16"/>
      <c r="K284" s="16"/>
      <c r="P284" s="18"/>
      <c r="S284" s="112"/>
      <c r="T284" s="112"/>
      <c r="U284" s="112"/>
      <c r="V284" s="118"/>
      <c r="Y284" s="19"/>
      <c r="Z284" s="20"/>
      <c r="AA284" s="16"/>
      <c r="AB284" s="16"/>
      <c r="AC284" s="24"/>
      <c r="AD284" s="25"/>
      <c r="AE284" s="24"/>
      <c r="AF284" s="26"/>
      <c r="AG284" s="27"/>
      <c r="AH284" s="27"/>
      <c r="AI284" s="21"/>
      <c r="AJ284" s="23"/>
      <c r="AK284" s="22"/>
      <c r="AL284" s="16"/>
      <c r="AM284" s="16"/>
      <c r="AN284" s="22"/>
      <c r="AO284" s="22"/>
      <c r="AP284" s="32"/>
    </row>
    <row r="285" spans="1:42" s="17" customFormat="1" ht="19.5">
      <c r="A285" s="124"/>
      <c r="E285" s="16"/>
      <c r="G285" s="16"/>
      <c r="K285" s="16"/>
      <c r="P285" s="18"/>
      <c r="S285" s="112"/>
      <c r="T285" s="112"/>
      <c r="U285" s="112"/>
      <c r="V285" s="118"/>
      <c r="Y285" s="19"/>
      <c r="Z285" s="20"/>
      <c r="AA285" s="16"/>
      <c r="AB285" s="16"/>
      <c r="AC285" s="24"/>
      <c r="AD285" s="25"/>
      <c r="AE285" s="24"/>
      <c r="AF285" s="26"/>
      <c r="AG285" s="27"/>
      <c r="AH285" s="27"/>
      <c r="AI285" s="21"/>
      <c r="AJ285" s="23"/>
      <c r="AK285" s="22"/>
      <c r="AL285" s="16"/>
      <c r="AM285" s="16"/>
      <c r="AN285" s="22"/>
      <c r="AO285" s="22"/>
      <c r="AP285" s="32"/>
    </row>
    <row r="286" spans="1:42" s="17" customFormat="1" ht="19.5">
      <c r="A286" s="124"/>
      <c r="E286" s="16"/>
      <c r="G286" s="16"/>
      <c r="K286" s="16"/>
      <c r="P286" s="18"/>
      <c r="S286" s="112"/>
      <c r="T286" s="112"/>
      <c r="U286" s="112"/>
      <c r="V286" s="118"/>
      <c r="Y286" s="19"/>
      <c r="Z286" s="20"/>
      <c r="AA286" s="16"/>
      <c r="AB286" s="16"/>
      <c r="AC286" s="24"/>
      <c r="AD286" s="25"/>
      <c r="AE286" s="24"/>
      <c r="AF286" s="26"/>
      <c r="AG286" s="27"/>
      <c r="AH286" s="27"/>
      <c r="AI286" s="21"/>
      <c r="AJ286" s="23"/>
      <c r="AK286" s="22"/>
      <c r="AL286" s="16"/>
      <c r="AM286" s="16"/>
      <c r="AN286" s="22"/>
      <c r="AO286" s="22"/>
      <c r="AP286" s="32"/>
    </row>
    <row r="287" spans="1:42" s="17" customFormat="1" ht="19.5">
      <c r="A287" s="124"/>
      <c r="E287" s="16"/>
      <c r="G287" s="16"/>
      <c r="K287" s="16"/>
      <c r="P287" s="18"/>
      <c r="S287" s="112"/>
      <c r="T287" s="112"/>
      <c r="U287" s="112"/>
      <c r="V287" s="118"/>
      <c r="Y287" s="19"/>
      <c r="Z287" s="20"/>
      <c r="AA287" s="16"/>
      <c r="AB287" s="16"/>
      <c r="AC287" s="24"/>
      <c r="AD287" s="25"/>
      <c r="AE287" s="24"/>
      <c r="AF287" s="26"/>
      <c r="AG287" s="27"/>
      <c r="AH287" s="27"/>
      <c r="AI287" s="21"/>
      <c r="AJ287" s="23"/>
      <c r="AK287" s="22"/>
      <c r="AL287" s="16"/>
      <c r="AM287" s="16"/>
      <c r="AN287" s="22"/>
      <c r="AO287" s="22"/>
      <c r="AP287" s="32"/>
    </row>
    <row r="288" spans="1:42" s="17" customFormat="1" ht="19.5">
      <c r="A288" s="124"/>
      <c r="E288" s="16"/>
      <c r="G288" s="16"/>
      <c r="K288" s="16"/>
      <c r="P288" s="18"/>
      <c r="S288" s="112"/>
      <c r="T288" s="112"/>
      <c r="U288" s="112"/>
      <c r="V288" s="118"/>
      <c r="Y288" s="19"/>
      <c r="Z288" s="20"/>
      <c r="AA288" s="16"/>
      <c r="AB288" s="16"/>
      <c r="AC288" s="24"/>
      <c r="AD288" s="25"/>
      <c r="AE288" s="24"/>
      <c r="AF288" s="26"/>
      <c r="AG288" s="27"/>
      <c r="AH288" s="27"/>
      <c r="AI288" s="21"/>
      <c r="AJ288" s="23"/>
      <c r="AK288" s="22"/>
      <c r="AL288" s="16"/>
      <c r="AM288" s="16"/>
      <c r="AN288" s="22"/>
      <c r="AO288" s="22"/>
      <c r="AP288" s="32"/>
    </row>
    <row r="289" spans="1:42" s="17" customFormat="1" ht="19.5">
      <c r="A289" s="124"/>
      <c r="E289" s="16"/>
      <c r="G289" s="16"/>
      <c r="K289" s="16"/>
      <c r="P289" s="18"/>
      <c r="S289" s="112"/>
      <c r="T289" s="112"/>
      <c r="U289" s="112"/>
      <c r="V289" s="118"/>
      <c r="Y289" s="19"/>
      <c r="Z289" s="20"/>
      <c r="AA289" s="16"/>
      <c r="AB289" s="16"/>
      <c r="AC289" s="24"/>
      <c r="AD289" s="25"/>
      <c r="AE289" s="24"/>
      <c r="AF289" s="26"/>
      <c r="AG289" s="27"/>
      <c r="AH289" s="27"/>
      <c r="AI289" s="21"/>
      <c r="AJ289" s="23"/>
      <c r="AK289" s="22"/>
      <c r="AL289" s="16"/>
      <c r="AM289" s="16"/>
      <c r="AN289" s="22"/>
      <c r="AO289" s="22"/>
      <c r="AP289" s="32"/>
    </row>
    <row r="290" spans="1:42" s="17" customFormat="1" ht="19.5">
      <c r="A290" s="124"/>
      <c r="E290" s="16"/>
      <c r="G290" s="16"/>
      <c r="K290" s="16"/>
      <c r="P290" s="18"/>
      <c r="S290" s="112"/>
      <c r="T290" s="112"/>
      <c r="U290" s="112"/>
      <c r="V290" s="118"/>
      <c r="Y290" s="19"/>
      <c r="Z290" s="20"/>
      <c r="AA290" s="16"/>
      <c r="AB290" s="16"/>
      <c r="AC290" s="24"/>
      <c r="AD290" s="25"/>
      <c r="AE290" s="24"/>
      <c r="AF290" s="26"/>
      <c r="AG290" s="27"/>
      <c r="AH290" s="27"/>
      <c r="AI290" s="21"/>
      <c r="AJ290" s="23"/>
      <c r="AK290" s="22"/>
      <c r="AL290" s="16"/>
      <c r="AM290" s="16"/>
      <c r="AN290" s="22"/>
      <c r="AO290" s="22"/>
      <c r="AP290" s="32"/>
    </row>
    <row r="291" spans="1:42" s="17" customFormat="1" ht="19.5">
      <c r="A291" s="124"/>
      <c r="E291" s="16"/>
      <c r="G291" s="16"/>
      <c r="K291" s="16"/>
      <c r="P291" s="18"/>
      <c r="S291" s="112"/>
      <c r="T291" s="112"/>
      <c r="U291" s="112"/>
      <c r="V291" s="118"/>
      <c r="Y291" s="19"/>
      <c r="Z291" s="20"/>
      <c r="AA291" s="16"/>
      <c r="AB291" s="16"/>
      <c r="AC291" s="24"/>
      <c r="AD291" s="25"/>
      <c r="AE291" s="24"/>
      <c r="AF291" s="26"/>
      <c r="AG291" s="27"/>
      <c r="AH291" s="27"/>
      <c r="AI291" s="21"/>
      <c r="AJ291" s="23"/>
      <c r="AK291" s="22"/>
      <c r="AL291" s="16"/>
      <c r="AM291" s="16"/>
      <c r="AN291" s="22"/>
      <c r="AO291" s="22"/>
      <c r="AP291" s="32"/>
    </row>
    <row r="292" spans="1:42" s="17" customFormat="1" ht="19.5">
      <c r="A292" s="124"/>
      <c r="E292" s="16"/>
      <c r="G292" s="16"/>
      <c r="K292" s="16"/>
      <c r="P292" s="18"/>
      <c r="S292" s="112"/>
      <c r="T292" s="112"/>
      <c r="U292" s="112"/>
      <c r="V292" s="118"/>
      <c r="Y292" s="19"/>
      <c r="Z292" s="20"/>
      <c r="AA292" s="16"/>
      <c r="AB292" s="16"/>
      <c r="AC292" s="24"/>
      <c r="AD292" s="25"/>
      <c r="AE292" s="24"/>
      <c r="AF292" s="26"/>
      <c r="AG292" s="27"/>
      <c r="AH292" s="27"/>
      <c r="AI292" s="21"/>
      <c r="AJ292" s="23"/>
      <c r="AK292" s="22"/>
      <c r="AL292" s="16"/>
      <c r="AM292" s="16"/>
      <c r="AN292" s="22"/>
      <c r="AO292" s="22"/>
      <c r="AP292" s="32"/>
    </row>
    <row r="293" spans="1:42" s="17" customFormat="1" ht="19.5">
      <c r="A293" s="124"/>
      <c r="E293" s="16"/>
      <c r="G293" s="16"/>
      <c r="K293" s="16"/>
      <c r="P293" s="18"/>
      <c r="S293" s="112"/>
      <c r="T293" s="112"/>
      <c r="U293" s="112"/>
      <c r="V293" s="118"/>
      <c r="Y293" s="19"/>
      <c r="Z293" s="20"/>
      <c r="AA293" s="16"/>
      <c r="AB293" s="16"/>
      <c r="AC293" s="24"/>
      <c r="AD293" s="25"/>
      <c r="AE293" s="24"/>
      <c r="AF293" s="26"/>
      <c r="AG293" s="27"/>
      <c r="AH293" s="27"/>
      <c r="AI293" s="21"/>
      <c r="AJ293" s="23"/>
      <c r="AK293" s="22"/>
      <c r="AL293" s="16"/>
      <c r="AM293" s="16"/>
      <c r="AN293" s="22"/>
      <c r="AO293" s="22"/>
      <c r="AP293" s="32"/>
    </row>
    <row r="294" spans="1:42" s="17" customFormat="1" ht="19.5">
      <c r="A294" s="124"/>
      <c r="E294" s="16"/>
      <c r="G294" s="16"/>
      <c r="K294" s="16"/>
      <c r="P294" s="18"/>
      <c r="S294" s="112"/>
      <c r="T294" s="112"/>
      <c r="U294" s="112"/>
      <c r="V294" s="118"/>
      <c r="Y294" s="19"/>
      <c r="Z294" s="20"/>
      <c r="AA294" s="16"/>
      <c r="AB294" s="16"/>
      <c r="AC294" s="24"/>
      <c r="AD294" s="25"/>
      <c r="AE294" s="24"/>
      <c r="AF294" s="26"/>
      <c r="AG294" s="27"/>
      <c r="AH294" s="27"/>
      <c r="AI294" s="21"/>
      <c r="AJ294" s="23"/>
      <c r="AK294" s="22"/>
      <c r="AL294" s="16"/>
      <c r="AM294" s="16"/>
      <c r="AN294" s="22"/>
      <c r="AO294" s="22"/>
      <c r="AP294" s="32"/>
    </row>
    <row r="295" spans="1:42" s="17" customFormat="1" ht="19.5">
      <c r="A295" s="124"/>
      <c r="E295" s="16"/>
      <c r="G295" s="16"/>
      <c r="K295" s="16"/>
      <c r="P295" s="18"/>
      <c r="S295" s="112"/>
      <c r="T295" s="112"/>
      <c r="U295" s="112"/>
      <c r="V295" s="118"/>
      <c r="Y295" s="19"/>
      <c r="Z295" s="20"/>
      <c r="AA295" s="16"/>
      <c r="AB295" s="16"/>
      <c r="AC295" s="24"/>
      <c r="AD295" s="25"/>
      <c r="AE295" s="24"/>
      <c r="AF295" s="26"/>
      <c r="AG295" s="27"/>
      <c r="AH295" s="27"/>
      <c r="AI295" s="21"/>
      <c r="AJ295" s="23"/>
      <c r="AK295" s="22"/>
      <c r="AL295" s="16"/>
      <c r="AM295" s="16"/>
      <c r="AN295" s="22"/>
      <c r="AO295" s="22"/>
      <c r="AP295" s="32"/>
    </row>
    <row r="296" spans="1:42" s="17" customFormat="1" ht="19.5">
      <c r="A296" s="124"/>
      <c r="E296" s="16"/>
      <c r="G296" s="16"/>
      <c r="K296" s="16"/>
      <c r="P296" s="18"/>
      <c r="S296" s="112"/>
      <c r="T296" s="112"/>
      <c r="U296" s="112"/>
      <c r="V296" s="118"/>
      <c r="Y296" s="19"/>
      <c r="Z296" s="20"/>
      <c r="AA296" s="16"/>
      <c r="AB296" s="16"/>
      <c r="AC296" s="24"/>
      <c r="AD296" s="25"/>
      <c r="AE296" s="24"/>
      <c r="AF296" s="26"/>
      <c r="AG296" s="27"/>
      <c r="AH296" s="27"/>
      <c r="AI296" s="21"/>
      <c r="AJ296" s="23"/>
      <c r="AK296" s="22"/>
      <c r="AL296" s="16"/>
      <c r="AM296" s="16"/>
      <c r="AN296" s="22"/>
      <c r="AO296" s="22"/>
      <c r="AP296" s="32"/>
    </row>
    <row r="297" spans="1:42" s="17" customFormat="1" ht="19.5">
      <c r="A297" s="124"/>
      <c r="E297" s="16"/>
      <c r="G297" s="16"/>
      <c r="K297" s="16"/>
      <c r="P297" s="18"/>
      <c r="S297" s="112"/>
      <c r="T297" s="112"/>
      <c r="U297" s="112"/>
      <c r="V297" s="118"/>
      <c r="Y297" s="19"/>
      <c r="Z297" s="20"/>
      <c r="AA297" s="16"/>
      <c r="AB297" s="16"/>
      <c r="AC297" s="24"/>
      <c r="AD297" s="25"/>
      <c r="AE297" s="24"/>
      <c r="AF297" s="26"/>
      <c r="AG297" s="27"/>
      <c r="AH297" s="27"/>
      <c r="AI297" s="21"/>
      <c r="AJ297" s="23"/>
      <c r="AK297" s="22"/>
      <c r="AL297" s="16"/>
      <c r="AM297" s="16"/>
      <c r="AN297" s="22"/>
      <c r="AO297" s="22"/>
      <c r="AP297" s="32"/>
    </row>
    <row r="298" spans="1:42" s="17" customFormat="1" ht="19.5">
      <c r="A298" s="124"/>
      <c r="E298" s="16"/>
      <c r="G298" s="16"/>
      <c r="K298" s="16"/>
      <c r="P298" s="18"/>
      <c r="S298" s="112"/>
      <c r="T298" s="112"/>
      <c r="U298" s="112"/>
      <c r="V298" s="118"/>
      <c r="Y298" s="19"/>
      <c r="Z298" s="20"/>
      <c r="AA298" s="16"/>
      <c r="AB298" s="16"/>
      <c r="AC298" s="24"/>
      <c r="AD298" s="25"/>
      <c r="AE298" s="24"/>
      <c r="AF298" s="26"/>
      <c r="AG298" s="27"/>
      <c r="AH298" s="27"/>
      <c r="AI298" s="21"/>
      <c r="AJ298" s="23"/>
      <c r="AK298" s="22"/>
      <c r="AL298" s="16"/>
      <c r="AM298" s="16"/>
      <c r="AN298" s="22"/>
      <c r="AO298" s="22"/>
      <c r="AP298" s="32"/>
    </row>
    <row r="299" spans="1:42" s="17" customFormat="1" ht="19.5">
      <c r="A299" s="124"/>
      <c r="E299" s="16"/>
      <c r="G299" s="16"/>
      <c r="K299" s="16"/>
      <c r="P299" s="18"/>
      <c r="S299" s="112"/>
      <c r="T299" s="112"/>
      <c r="U299" s="112"/>
      <c r="V299" s="118"/>
      <c r="Y299" s="19"/>
      <c r="Z299" s="20"/>
      <c r="AA299" s="16"/>
      <c r="AB299" s="16"/>
      <c r="AC299" s="24"/>
      <c r="AD299" s="25"/>
      <c r="AE299" s="24"/>
      <c r="AF299" s="26"/>
      <c r="AG299" s="27"/>
      <c r="AH299" s="27"/>
      <c r="AI299" s="21"/>
      <c r="AJ299" s="23"/>
      <c r="AK299" s="22"/>
      <c r="AL299" s="16"/>
      <c r="AM299" s="16"/>
      <c r="AN299" s="22"/>
      <c r="AO299" s="22"/>
      <c r="AP299" s="32"/>
    </row>
    <row r="300" spans="1:42" s="17" customFormat="1" ht="19.5">
      <c r="A300" s="124"/>
      <c r="E300" s="16"/>
      <c r="G300" s="16"/>
      <c r="K300" s="16"/>
      <c r="P300" s="18"/>
      <c r="S300" s="112"/>
      <c r="T300" s="112"/>
      <c r="U300" s="112"/>
      <c r="V300" s="118"/>
      <c r="Y300" s="19"/>
      <c r="Z300" s="20"/>
      <c r="AA300" s="16"/>
      <c r="AB300" s="16"/>
      <c r="AC300" s="24"/>
      <c r="AD300" s="25"/>
      <c r="AE300" s="24"/>
      <c r="AF300" s="26"/>
      <c r="AG300" s="27"/>
      <c r="AH300" s="27"/>
      <c r="AI300" s="21"/>
      <c r="AJ300" s="23"/>
      <c r="AK300" s="22"/>
      <c r="AL300" s="16"/>
      <c r="AM300" s="16"/>
      <c r="AN300" s="22"/>
      <c r="AO300" s="22"/>
      <c r="AP300" s="32"/>
    </row>
    <row r="301" spans="1:42" s="17" customFormat="1" ht="19.5">
      <c r="A301" s="124"/>
      <c r="E301" s="16"/>
      <c r="G301" s="16"/>
      <c r="K301" s="16"/>
      <c r="P301" s="18"/>
      <c r="S301" s="112"/>
      <c r="T301" s="112"/>
      <c r="U301" s="112"/>
      <c r="V301" s="118"/>
      <c r="Y301" s="19"/>
      <c r="Z301" s="20"/>
      <c r="AA301" s="16"/>
      <c r="AB301" s="16"/>
      <c r="AC301" s="24"/>
      <c r="AD301" s="25"/>
      <c r="AE301" s="24"/>
      <c r="AF301" s="26"/>
      <c r="AG301" s="27"/>
      <c r="AH301" s="27"/>
      <c r="AI301" s="21"/>
      <c r="AJ301" s="23"/>
      <c r="AK301" s="22"/>
      <c r="AL301" s="16"/>
      <c r="AM301" s="16"/>
      <c r="AN301" s="22"/>
      <c r="AO301" s="22"/>
      <c r="AP301" s="32"/>
    </row>
    <row r="302" spans="1:42" s="17" customFormat="1" ht="19.5">
      <c r="A302" s="124"/>
      <c r="E302" s="16"/>
      <c r="G302" s="16"/>
      <c r="K302" s="16"/>
      <c r="P302" s="18"/>
      <c r="S302" s="112"/>
      <c r="T302" s="112"/>
      <c r="U302" s="112"/>
      <c r="V302" s="118"/>
      <c r="Y302" s="19"/>
      <c r="Z302" s="20"/>
      <c r="AA302" s="16"/>
      <c r="AB302" s="16"/>
      <c r="AC302" s="24"/>
      <c r="AD302" s="25"/>
      <c r="AE302" s="24"/>
      <c r="AF302" s="26"/>
      <c r="AG302" s="27"/>
      <c r="AH302" s="27"/>
      <c r="AI302" s="21"/>
      <c r="AJ302" s="23"/>
      <c r="AK302" s="22"/>
      <c r="AL302" s="16"/>
      <c r="AM302" s="16"/>
      <c r="AN302" s="22"/>
      <c r="AO302" s="22"/>
      <c r="AP302" s="32"/>
    </row>
    <row r="303" spans="1:42" s="17" customFormat="1" ht="19.5">
      <c r="A303" s="124"/>
      <c r="E303" s="16"/>
      <c r="G303" s="16"/>
      <c r="K303" s="16"/>
      <c r="P303" s="18"/>
      <c r="S303" s="112"/>
      <c r="T303" s="112"/>
      <c r="U303" s="112"/>
      <c r="V303" s="118"/>
      <c r="Y303" s="19"/>
      <c r="Z303" s="20"/>
      <c r="AA303" s="16"/>
      <c r="AB303" s="16"/>
      <c r="AC303" s="24"/>
      <c r="AD303" s="25"/>
      <c r="AE303" s="24"/>
      <c r="AF303" s="26"/>
      <c r="AG303" s="27"/>
      <c r="AH303" s="27"/>
      <c r="AI303" s="21"/>
      <c r="AJ303" s="23"/>
      <c r="AK303" s="22"/>
      <c r="AL303" s="16"/>
      <c r="AM303" s="16"/>
      <c r="AN303" s="22"/>
      <c r="AO303" s="22"/>
      <c r="AP303" s="32"/>
    </row>
    <row r="304" spans="1:42" s="17" customFormat="1" ht="19.5">
      <c r="A304" s="124"/>
      <c r="E304" s="16"/>
      <c r="G304" s="16"/>
      <c r="K304" s="16"/>
      <c r="P304" s="18"/>
      <c r="S304" s="112"/>
      <c r="T304" s="112"/>
      <c r="U304" s="112"/>
      <c r="V304" s="118"/>
      <c r="Y304" s="19"/>
      <c r="Z304" s="20"/>
      <c r="AA304" s="16"/>
      <c r="AB304" s="16"/>
      <c r="AC304" s="24"/>
      <c r="AD304" s="25"/>
      <c r="AE304" s="24"/>
      <c r="AF304" s="26"/>
      <c r="AG304" s="27"/>
      <c r="AH304" s="27"/>
      <c r="AI304" s="21"/>
      <c r="AJ304" s="23"/>
      <c r="AK304" s="22"/>
      <c r="AL304" s="16"/>
      <c r="AM304" s="16"/>
      <c r="AN304" s="22"/>
      <c r="AO304" s="22"/>
      <c r="AP304" s="32"/>
    </row>
    <row r="305" spans="1:42" s="17" customFormat="1" ht="19.5">
      <c r="A305" s="124"/>
      <c r="E305" s="16"/>
      <c r="G305" s="16"/>
      <c r="K305" s="16"/>
      <c r="P305" s="18"/>
      <c r="S305" s="112"/>
      <c r="T305" s="112"/>
      <c r="U305" s="112"/>
      <c r="V305" s="118"/>
      <c r="Y305" s="19"/>
      <c r="Z305" s="20"/>
      <c r="AA305" s="16"/>
      <c r="AB305" s="16"/>
      <c r="AC305" s="24"/>
      <c r="AD305" s="25"/>
      <c r="AE305" s="24"/>
      <c r="AF305" s="26"/>
      <c r="AG305" s="27"/>
      <c r="AH305" s="27"/>
      <c r="AI305" s="21"/>
      <c r="AJ305" s="23"/>
      <c r="AK305" s="22"/>
      <c r="AL305" s="16"/>
      <c r="AM305" s="16"/>
      <c r="AN305" s="22"/>
      <c r="AO305" s="22"/>
      <c r="AP305" s="32"/>
    </row>
    <row r="306" spans="1:42" s="17" customFormat="1" ht="19.5">
      <c r="A306" s="124"/>
      <c r="E306" s="16"/>
      <c r="G306" s="16"/>
      <c r="K306" s="16"/>
      <c r="P306" s="18"/>
      <c r="S306" s="112"/>
      <c r="T306" s="112"/>
      <c r="U306" s="112"/>
      <c r="V306" s="118"/>
      <c r="Y306" s="19"/>
      <c r="Z306" s="20"/>
      <c r="AA306" s="16"/>
      <c r="AB306" s="16"/>
      <c r="AC306" s="24"/>
      <c r="AD306" s="25"/>
      <c r="AE306" s="24"/>
      <c r="AF306" s="26"/>
      <c r="AG306" s="27"/>
      <c r="AH306" s="27"/>
      <c r="AI306" s="21"/>
      <c r="AJ306" s="23"/>
      <c r="AK306" s="22"/>
      <c r="AL306" s="16"/>
      <c r="AM306" s="16"/>
      <c r="AN306" s="22"/>
      <c r="AO306" s="22"/>
      <c r="AP306" s="32"/>
    </row>
    <row r="307" spans="1:42" s="17" customFormat="1" ht="19.5">
      <c r="A307" s="124"/>
      <c r="E307" s="16"/>
      <c r="G307" s="16"/>
      <c r="K307" s="16"/>
      <c r="P307" s="18"/>
      <c r="S307" s="112"/>
      <c r="T307" s="112"/>
      <c r="U307" s="112"/>
      <c r="V307" s="118"/>
      <c r="Y307" s="19"/>
      <c r="Z307" s="20"/>
      <c r="AA307" s="16"/>
      <c r="AB307" s="16"/>
      <c r="AC307" s="24"/>
      <c r="AD307" s="25"/>
      <c r="AE307" s="24"/>
      <c r="AF307" s="26"/>
      <c r="AG307" s="27"/>
      <c r="AH307" s="27"/>
      <c r="AI307" s="21"/>
      <c r="AJ307" s="23"/>
      <c r="AK307" s="22"/>
      <c r="AL307" s="16"/>
      <c r="AM307" s="16"/>
      <c r="AN307" s="22"/>
      <c r="AO307" s="22"/>
      <c r="AP307" s="32"/>
    </row>
    <row r="308" spans="1:42" s="17" customFormat="1" ht="19.5">
      <c r="A308" s="124"/>
      <c r="E308" s="16"/>
      <c r="G308" s="16"/>
      <c r="K308" s="16"/>
      <c r="P308" s="18"/>
      <c r="S308" s="112"/>
      <c r="T308" s="112"/>
      <c r="U308" s="112"/>
      <c r="V308" s="118"/>
      <c r="Y308" s="19"/>
      <c r="Z308" s="20"/>
      <c r="AA308" s="16"/>
      <c r="AB308" s="16"/>
      <c r="AC308" s="24"/>
      <c r="AD308" s="25"/>
      <c r="AE308" s="24"/>
      <c r="AF308" s="26"/>
      <c r="AG308" s="27"/>
      <c r="AH308" s="27"/>
      <c r="AI308" s="21"/>
      <c r="AJ308" s="23"/>
      <c r="AK308" s="22"/>
      <c r="AL308" s="16"/>
      <c r="AM308" s="16"/>
      <c r="AN308" s="22"/>
      <c r="AO308" s="22"/>
      <c r="AP308" s="32"/>
    </row>
    <row r="309" spans="1:42" s="17" customFormat="1" ht="19.5">
      <c r="A309" s="124"/>
      <c r="E309" s="16"/>
      <c r="G309" s="16"/>
      <c r="K309" s="16"/>
      <c r="P309" s="18"/>
      <c r="S309" s="112"/>
      <c r="T309" s="112"/>
      <c r="U309" s="112"/>
      <c r="V309" s="118"/>
      <c r="Y309" s="19"/>
      <c r="Z309" s="20"/>
      <c r="AA309" s="16"/>
      <c r="AB309" s="16"/>
      <c r="AC309" s="24"/>
      <c r="AD309" s="25"/>
      <c r="AE309" s="24"/>
      <c r="AF309" s="26"/>
      <c r="AG309" s="27"/>
      <c r="AH309" s="27"/>
      <c r="AI309" s="21"/>
      <c r="AJ309" s="23"/>
      <c r="AK309" s="22"/>
      <c r="AL309" s="16"/>
      <c r="AM309" s="16"/>
      <c r="AN309" s="22"/>
      <c r="AO309" s="22"/>
      <c r="AP309" s="32"/>
    </row>
    <row r="310" spans="1:42" s="17" customFormat="1" ht="19.5">
      <c r="A310" s="124"/>
      <c r="E310" s="16"/>
      <c r="G310" s="16"/>
      <c r="K310" s="16"/>
      <c r="P310" s="18"/>
      <c r="S310" s="112"/>
      <c r="T310" s="112"/>
      <c r="U310" s="112"/>
      <c r="V310" s="118"/>
      <c r="Y310" s="19"/>
      <c r="Z310" s="20"/>
      <c r="AA310" s="16"/>
      <c r="AB310" s="16"/>
      <c r="AC310" s="24"/>
      <c r="AD310" s="25"/>
      <c r="AE310" s="24"/>
      <c r="AF310" s="26"/>
      <c r="AG310" s="27"/>
      <c r="AH310" s="27"/>
      <c r="AI310" s="21"/>
      <c r="AJ310" s="23"/>
      <c r="AK310" s="22"/>
      <c r="AL310" s="16"/>
      <c r="AM310" s="16"/>
      <c r="AN310" s="22"/>
      <c r="AO310" s="22"/>
      <c r="AP310" s="32"/>
    </row>
    <row r="311" spans="1:42" s="17" customFormat="1" ht="19.5">
      <c r="A311" s="124"/>
      <c r="E311" s="16"/>
      <c r="G311" s="16"/>
      <c r="K311" s="16"/>
      <c r="P311" s="18"/>
      <c r="S311" s="112"/>
      <c r="T311" s="112"/>
      <c r="U311" s="112"/>
      <c r="V311" s="118"/>
      <c r="Y311" s="19"/>
      <c r="Z311" s="20"/>
      <c r="AA311" s="16"/>
      <c r="AB311" s="16"/>
      <c r="AC311" s="24"/>
      <c r="AD311" s="25"/>
      <c r="AE311" s="24"/>
      <c r="AF311" s="26"/>
      <c r="AG311" s="27"/>
      <c r="AH311" s="27"/>
      <c r="AI311" s="21"/>
      <c r="AJ311" s="23"/>
      <c r="AK311" s="22"/>
      <c r="AL311" s="16"/>
      <c r="AM311" s="16"/>
      <c r="AN311" s="22"/>
      <c r="AO311" s="22"/>
      <c r="AP311" s="32"/>
    </row>
    <row r="312" spans="1:42" s="17" customFormat="1" ht="19.5">
      <c r="A312" s="124"/>
      <c r="E312" s="16"/>
      <c r="G312" s="16"/>
      <c r="K312" s="16"/>
      <c r="P312" s="18"/>
      <c r="S312" s="112"/>
      <c r="T312" s="112"/>
      <c r="U312" s="112"/>
      <c r="V312" s="118"/>
      <c r="Y312" s="19"/>
      <c r="Z312" s="20"/>
      <c r="AA312" s="16"/>
      <c r="AB312" s="16"/>
      <c r="AC312" s="24"/>
      <c r="AD312" s="25"/>
      <c r="AE312" s="24"/>
      <c r="AF312" s="26"/>
      <c r="AG312" s="27"/>
      <c r="AH312" s="27"/>
      <c r="AI312" s="21"/>
      <c r="AJ312" s="23"/>
      <c r="AK312" s="22"/>
      <c r="AL312" s="16"/>
      <c r="AM312" s="16"/>
      <c r="AN312" s="22"/>
      <c r="AO312" s="22"/>
      <c r="AP312" s="32"/>
    </row>
    <row r="313" spans="1:42" s="17" customFormat="1" ht="19.5">
      <c r="A313" s="124"/>
      <c r="E313" s="16"/>
      <c r="G313" s="16"/>
      <c r="K313" s="16"/>
      <c r="P313" s="18"/>
      <c r="S313" s="112"/>
      <c r="T313" s="112"/>
      <c r="U313" s="112"/>
      <c r="V313" s="118"/>
      <c r="Y313" s="19"/>
      <c r="Z313" s="20"/>
      <c r="AA313" s="16"/>
      <c r="AB313" s="16"/>
      <c r="AC313" s="24"/>
      <c r="AD313" s="25"/>
      <c r="AE313" s="24"/>
      <c r="AF313" s="26"/>
      <c r="AG313" s="27"/>
      <c r="AH313" s="27"/>
      <c r="AI313" s="21"/>
      <c r="AJ313" s="23"/>
      <c r="AK313" s="22"/>
      <c r="AL313" s="16"/>
      <c r="AM313" s="16"/>
      <c r="AN313" s="22"/>
      <c r="AO313" s="22"/>
      <c r="AP313" s="32"/>
    </row>
    <row r="314" spans="1:42" s="17" customFormat="1" ht="19.5">
      <c r="A314" s="124"/>
      <c r="E314" s="16"/>
      <c r="G314" s="16"/>
      <c r="K314" s="16"/>
      <c r="P314" s="18"/>
      <c r="S314" s="112"/>
      <c r="T314" s="112"/>
      <c r="U314" s="112"/>
      <c r="V314" s="118"/>
      <c r="Y314" s="19"/>
      <c r="Z314" s="20"/>
      <c r="AA314" s="16"/>
      <c r="AB314" s="16"/>
      <c r="AC314" s="24"/>
      <c r="AD314" s="25"/>
      <c r="AE314" s="24"/>
      <c r="AF314" s="26"/>
      <c r="AG314" s="27"/>
      <c r="AH314" s="27"/>
      <c r="AI314" s="21"/>
      <c r="AJ314" s="23"/>
      <c r="AK314" s="22"/>
      <c r="AL314" s="16"/>
      <c r="AM314" s="16"/>
      <c r="AN314" s="22"/>
      <c r="AO314" s="22"/>
      <c r="AP314" s="32"/>
    </row>
    <row r="315" spans="1:42" s="17" customFormat="1" ht="19.5">
      <c r="A315" s="124"/>
      <c r="E315" s="16"/>
      <c r="G315" s="16"/>
      <c r="K315" s="16"/>
      <c r="P315" s="18"/>
      <c r="S315" s="112"/>
      <c r="T315" s="112"/>
      <c r="U315" s="112"/>
      <c r="V315" s="118"/>
      <c r="Y315" s="19"/>
      <c r="Z315" s="20"/>
      <c r="AA315" s="16"/>
      <c r="AB315" s="16"/>
      <c r="AC315" s="24"/>
      <c r="AD315" s="25"/>
      <c r="AE315" s="24"/>
      <c r="AF315" s="26"/>
      <c r="AG315" s="27"/>
      <c r="AH315" s="27"/>
      <c r="AI315" s="21"/>
      <c r="AJ315" s="23"/>
      <c r="AK315" s="22"/>
      <c r="AL315" s="16"/>
      <c r="AM315" s="16"/>
      <c r="AN315" s="22"/>
      <c r="AO315" s="22"/>
      <c r="AP315" s="32"/>
    </row>
    <row r="316" spans="1:42" s="17" customFormat="1" ht="19.5">
      <c r="A316" s="124"/>
      <c r="E316" s="16"/>
      <c r="G316" s="16"/>
      <c r="K316" s="16"/>
      <c r="P316" s="18"/>
      <c r="S316" s="112"/>
      <c r="T316" s="112"/>
      <c r="U316" s="112"/>
      <c r="V316" s="118"/>
      <c r="Y316" s="19"/>
      <c r="Z316" s="20"/>
      <c r="AA316" s="16"/>
      <c r="AB316" s="16"/>
      <c r="AC316" s="24"/>
      <c r="AD316" s="25"/>
      <c r="AE316" s="24"/>
      <c r="AF316" s="26"/>
      <c r="AG316" s="27"/>
      <c r="AH316" s="27"/>
      <c r="AI316" s="21"/>
      <c r="AJ316" s="23"/>
      <c r="AK316" s="22"/>
      <c r="AL316" s="16"/>
      <c r="AM316" s="16"/>
      <c r="AN316" s="22"/>
      <c r="AO316" s="22"/>
      <c r="AP316" s="32"/>
    </row>
    <row r="317" spans="1:42" s="17" customFormat="1" ht="19.5">
      <c r="A317" s="124"/>
      <c r="E317" s="16"/>
      <c r="G317" s="16"/>
      <c r="K317" s="16"/>
      <c r="P317" s="18"/>
      <c r="S317" s="112"/>
      <c r="T317" s="112"/>
      <c r="U317" s="112"/>
      <c r="V317" s="118"/>
      <c r="Y317" s="19"/>
      <c r="Z317" s="20"/>
      <c r="AA317" s="16"/>
      <c r="AB317" s="16"/>
      <c r="AC317" s="24"/>
      <c r="AD317" s="25"/>
      <c r="AE317" s="24"/>
      <c r="AF317" s="26"/>
      <c r="AG317" s="27"/>
      <c r="AH317" s="27"/>
      <c r="AI317" s="21"/>
      <c r="AJ317" s="23"/>
      <c r="AK317" s="22"/>
      <c r="AL317" s="16"/>
      <c r="AM317" s="16"/>
      <c r="AN317" s="22"/>
      <c r="AO317" s="22"/>
      <c r="AP317" s="32"/>
    </row>
    <row r="318" spans="1:42" s="17" customFormat="1" ht="19.5">
      <c r="A318" s="124"/>
      <c r="E318" s="16"/>
      <c r="G318" s="16"/>
      <c r="K318" s="16"/>
      <c r="P318" s="18"/>
      <c r="S318" s="112"/>
      <c r="T318" s="112"/>
      <c r="U318" s="112"/>
      <c r="V318" s="118"/>
      <c r="Y318" s="19"/>
      <c r="Z318" s="20"/>
      <c r="AA318" s="16"/>
      <c r="AB318" s="16"/>
      <c r="AC318" s="24"/>
      <c r="AD318" s="25"/>
      <c r="AE318" s="24"/>
      <c r="AF318" s="26"/>
      <c r="AG318" s="27"/>
      <c r="AH318" s="27"/>
      <c r="AI318" s="21"/>
      <c r="AJ318" s="23"/>
      <c r="AK318" s="22"/>
      <c r="AL318" s="16"/>
      <c r="AM318" s="16"/>
      <c r="AN318" s="22"/>
      <c r="AO318" s="22"/>
      <c r="AP318" s="32"/>
    </row>
    <row r="319" spans="1:42" s="17" customFormat="1" ht="19.5">
      <c r="A319" s="124"/>
      <c r="E319" s="16"/>
      <c r="G319" s="16"/>
      <c r="K319" s="16"/>
      <c r="P319" s="18"/>
      <c r="S319" s="112"/>
      <c r="T319" s="112"/>
      <c r="U319" s="112"/>
      <c r="V319" s="118"/>
      <c r="Y319" s="19"/>
      <c r="Z319" s="20"/>
      <c r="AA319" s="16"/>
      <c r="AB319" s="16"/>
      <c r="AC319" s="24"/>
      <c r="AD319" s="25"/>
      <c r="AE319" s="24"/>
      <c r="AF319" s="26"/>
      <c r="AG319" s="27"/>
      <c r="AH319" s="27"/>
      <c r="AI319" s="21"/>
      <c r="AJ319" s="23"/>
      <c r="AK319" s="22"/>
      <c r="AL319" s="16"/>
      <c r="AM319" s="16"/>
      <c r="AN319" s="22"/>
      <c r="AO319" s="22"/>
      <c r="AP319" s="32"/>
    </row>
    <row r="320" spans="1:42" s="17" customFormat="1" ht="19.5">
      <c r="A320" s="124"/>
      <c r="E320" s="16"/>
      <c r="G320" s="16"/>
      <c r="K320" s="16"/>
      <c r="P320" s="18"/>
      <c r="S320" s="112"/>
      <c r="T320" s="112"/>
      <c r="U320" s="112"/>
      <c r="V320" s="118"/>
      <c r="Y320" s="19"/>
      <c r="Z320" s="20"/>
      <c r="AA320" s="16"/>
      <c r="AB320" s="16"/>
      <c r="AC320" s="24"/>
      <c r="AD320" s="25"/>
      <c r="AE320" s="24"/>
      <c r="AF320" s="26"/>
      <c r="AG320" s="27"/>
      <c r="AH320" s="27"/>
      <c r="AI320" s="21"/>
      <c r="AJ320" s="23"/>
      <c r="AK320" s="22"/>
      <c r="AL320" s="16"/>
      <c r="AM320" s="16"/>
      <c r="AN320" s="22"/>
      <c r="AO320" s="22"/>
      <c r="AP320" s="32"/>
    </row>
    <row r="321" spans="1:42" s="17" customFormat="1" ht="19.5">
      <c r="A321" s="124"/>
      <c r="E321" s="16"/>
      <c r="G321" s="16"/>
      <c r="K321" s="16"/>
      <c r="P321" s="18"/>
      <c r="S321" s="112"/>
      <c r="T321" s="112"/>
      <c r="U321" s="112"/>
      <c r="V321" s="118"/>
      <c r="Y321" s="19"/>
      <c r="Z321" s="20"/>
      <c r="AA321" s="16"/>
      <c r="AB321" s="16"/>
      <c r="AC321" s="24"/>
      <c r="AD321" s="25"/>
      <c r="AE321" s="24"/>
      <c r="AF321" s="26"/>
      <c r="AG321" s="27"/>
      <c r="AH321" s="27"/>
      <c r="AI321" s="21"/>
      <c r="AJ321" s="23"/>
      <c r="AK321" s="22"/>
      <c r="AL321" s="16"/>
      <c r="AM321" s="16"/>
      <c r="AN321" s="22"/>
      <c r="AO321" s="22"/>
      <c r="AP321" s="32"/>
    </row>
    <row r="322" spans="1:42" s="17" customFormat="1" ht="19.5">
      <c r="A322" s="124"/>
      <c r="E322" s="16"/>
      <c r="G322" s="16"/>
      <c r="K322" s="16"/>
      <c r="P322" s="18"/>
      <c r="S322" s="112"/>
      <c r="T322" s="112"/>
      <c r="U322" s="112"/>
      <c r="V322" s="118"/>
      <c r="Y322" s="19"/>
      <c r="Z322" s="20"/>
      <c r="AA322" s="16"/>
      <c r="AB322" s="16"/>
      <c r="AC322" s="24"/>
      <c r="AD322" s="25"/>
      <c r="AE322" s="24"/>
      <c r="AF322" s="26"/>
      <c r="AG322" s="27"/>
      <c r="AH322" s="27"/>
      <c r="AI322" s="21"/>
      <c r="AJ322" s="23"/>
      <c r="AK322" s="22"/>
      <c r="AL322" s="16"/>
      <c r="AM322" s="16"/>
      <c r="AN322" s="22"/>
      <c r="AO322" s="22"/>
      <c r="AP322" s="32"/>
    </row>
    <row r="323" spans="1:42" s="17" customFormat="1" ht="19.5">
      <c r="A323" s="124"/>
      <c r="E323" s="16"/>
      <c r="G323" s="16"/>
      <c r="K323" s="16"/>
      <c r="P323" s="18"/>
      <c r="S323" s="112"/>
      <c r="T323" s="112"/>
      <c r="U323" s="112"/>
      <c r="V323" s="118"/>
      <c r="Y323" s="19"/>
      <c r="Z323" s="20"/>
      <c r="AA323" s="16"/>
      <c r="AB323" s="16"/>
      <c r="AC323" s="24"/>
      <c r="AD323" s="25"/>
      <c r="AE323" s="24"/>
      <c r="AF323" s="26"/>
      <c r="AG323" s="27"/>
      <c r="AH323" s="27"/>
      <c r="AI323" s="21"/>
      <c r="AJ323" s="23"/>
      <c r="AK323" s="22"/>
      <c r="AL323" s="16"/>
      <c r="AM323" s="16"/>
      <c r="AN323" s="22"/>
      <c r="AO323" s="22"/>
      <c r="AP323" s="32"/>
    </row>
    <row r="324" spans="1:42" s="17" customFormat="1" ht="19.5">
      <c r="A324" s="124"/>
      <c r="E324" s="16"/>
      <c r="G324" s="16"/>
      <c r="K324" s="16"/>
      <c r="P324" s="18"/>
      <c r="S324" s="112"/>
      <c r="T324" s="112"/>
      <c r="U324" s="112"/>
      <c r="V324" s="118"/>
      <c r="Y324" s="19"/>
      <c r="Z324" s="20"/>
      <c r="AA324" s="16"/>
      <c r="AB324" s="16"/>
      <c r="AC324" s="24"/>
      <c r="AD324" s="25"/>
      <c r="AE324" s="24"/>
      <c r="AF324" s="26"/>
      <c r="AG324" s="27"/>
      <c r="AH324" s="27"/>
      <c r="AI324" s="21"/>
      <c r="AJ324" s="23"/>
      <c r="AK324" s="22"/>
      <c r="AL324" s="16"/>
      <c r="AM324" s="16"/>
      <c r="AN324" s="22"/>
      <c r="AO324" s="22"/>
      <c r="AP324" s="32"/>
    </row>
    <row r="325" spans="1:42" s="17" customFormat="1" ht="19.5">
      <c r="A325" s="124"/>
      <c r="E325" s="16"/>
      <c r="G325" s="16"/>
      <c r="K325" s="16"/>
      <c r="P325" s="18"/>
      <c r="S325" s="112"/>
      <c r="T325" s="112"/>
      <c r="U325" s="112"/>
      <c r="V325" s="118"/>
      <c r="Y325" s="19"/>
      <c r="Z325" s="20"/>
      <c r="AA325" s="16"/>
      <c r="AB325" s="16"/>
      <c r="AC325" s="24"/>
      <c r="AD325" s="25"/>
      <c r="AE325" s="24"/>
      <c r="AF325" s="26"/>
      <c r="AG325" s="27"/>
      <c r="AH325" s="27"/>
      <c r="AI325" s="21"/>
      <c r="AJ325" s="23"/>
      <c r="AK325" s="22"/>
      <c r="AL325" s="16"/>
      <c r="AM325" s="16"/>
      <c r="AN325" s="22"/>
      <c r="AO325" s="22"/>
      <c r="AP325" s="32"/>
    </row>
    <row r="326" spans="1:42" s="17" customFormat="1" ht="19.5">
      <c r="A326" s="124"/>
      <c r="E326" s="16"/>
      <c r="G326" s="16"/>
      <c r="K326" s="16"/>
      <c r="P326" s="18"/>
      <c r="S326" s="112"/>
      <c r="T326" s="112"/>
      <c r="U326" s="112"/>
      <c r="V326" s="118"/>
      <c r="Y326" s="19"/>
      <c r="Z326" s="20"/>
      <c r="AA326" s="16"/>
      <c r="AB326" s="16"/>
      <c r="AC326" s="24"/>
      <c r="AD326" s="25"/>
      <c r="AE326" s="24"/>
      <c r="AF326" s="26"/>
      <c r="AG326" s="27"/>
      <c r="AH326" s="27"/>
      <c r="AI326" s="21"/>
      <c r="AJ326" s="23"/>
      <c r="AK326" s="22"/>
      <c r="AL326" s="16"/>
      <c r="AM326" s="16"/>
      <c r="AN326" s="22"/>
      <c r="AO326" s="22"/>
      <c r="AP326" s="32"/>
    </row>
    <row r="327" spans="1:42">
      <c r="S327" s="113"/>
      <c r="T327" s="113"/>
      <c r="U327" s="113"/>
      <c r="V327" s="119"/>
      <c r="AC327" s="28"/>
      <c r="AD327" s="29"/>
      <c r="AE327" s="28"/>
      <c r="AF327" s="30"/>
      <c r="AG327" s="31"/>
      <c r="AH327" s="31"/>
    </row>
    <row r="328" spans="1:42">
      <c r="S328" s="113"/>
      <c r="T328" s="113"/>
      <c r="U328" s="113"/>
      <c r="V328" s="119"/>
      <c r="AC328" s="28"/>
      <c r="AD328" s="29"/>
      <c r="AE328" s="28"/>
      <c r="AF328" s="30"/>
      <c r="AG328" s="31"/>
      <c r="AH328" s="31"/>
    </row>
    <row r="329" spans="1:42">
      <c r="S329" s="113"/>
      <c r="T329" s="113"/>
      <c r="U329" s="113"/>
      <c r="V329" s="119"/>
      <c r="AC329" s="28"/>
      <c r="AD329" s="29"/>
      <c r="AE329" s="28"/>
      <c r="AF329" s="30"/>
      <c r="AG329" s="31"/>
      <c r="AH329" s="31"/>
    </row>
    <row r="330" spans="1:42">
      <c r="S330" s="113"/>
      <c r="T330" s="113"/>
      <c r="U330" s="113"/>
      <c r="V330" s="119"/>
      <c r="AC330" s="28"/>
      <c r="AD330" s="29"/>
      <c r="AE330" s="28"/>
      <c r="AF330" s="30"/>
      <c r="AG330" s="31"/>
      <c r="AH330" s="31"/>
    </row>
    <row r="331" spans="1:42">
      <c r="S331" s="113"/>
      <c r="T331" s="113"/>
      <c r="U331" s="113"/>
      <c r="V331" s="119"/>
      <c r="AC331" s="28"/>
      <c r="AD331" s="29"/>
      <c r="AE331" s="28"/>
      <c r="AF331" s="30"/>
      <c r="AG331" s="31"/>
      <c r="AH331" s="31"/>
    </row>
    <row r="332" spans="1:42">
      <c r="S332" s="113"/>
      <c r="T332" s="113"/>
      <c r="U332" s="113"/>
      <c r="V332" s="119"/>
      <c r="AC332" s="28"/>
      <c r="AD332" s="29"/>
      <c r="AE332" s="28"/>
      <c r="AF332" s="30"/>
      <c r="AG332" s="31"/>
      <c r="AH332" s="31"/>
    </row>
    <row r="333" spans="1:42">
      <c r="S333" s="113"/>
      <c r="T333" s="113"/>
      <c r="U333" s="113"/>
      <c r="V333" s="119"/>
      <c r="AC333" s="28"/>
      <c r="AD333" s="29"/>
      <c r="AE333" s="28"/>
      <c r="AF333" s="30"/>
      <c r="AG333" s="31"/>
      <c r="AH333" s="31"/>
    </row>
    <row r="334" spans="1:42">
      <c r="S334" s="113"/>
      <c r="T334" s="113"/>
      <c r="U334" s="113"/>
      <c r="V334" s="119"/>
      <c r="AC334" s="28"/>
      <c r="AD334" s="29"/>
      <c r="AE334" s="28"/>
      <c r="AF334" s="30"/>
      <c r="AG334" s="31"/>
      <c r="AH334" s="31"/>
    </row>
    <row r="335" spans="1:42">
      <c r="S335" s="113"/>
      <c r="T335" s="113"/>
      <c r="U335" s="113"/>
      <c r="V335" s="119"/>
      <c r="AC335" s="28"/>
      <c r="AD335" s="29"/>
      <c r="AE335" s="28"/>
      <c r="AF335" s="30"/>
      <c r="AG335" s="31"/>
      <c r="AH335" s="31"/>
    </row>
    <row r="336" spans="1:42">
      <c r="S336" s="113"/>
      <c r="T336" s="113"/>
      <c r="U336" s="113"/>
      <c r="V336" s="119"/>
      <c r="AC336" s="28"/>
      <c r="AD336" s="29"/>
      <c r="AE336" s="28"/>
      <c r="AF336" s="30"/>
      <c r="AG336" s="31"/>
      <c r="AH336" s="31"/>
    </row>
    <row r="337" spans="19:34">
      <c r="S337" s="113"/>
      <c r="T337" s="113"/>
      <c r="U337" s="113"/>
      <c r="V337" s="119"/>
      <c r="AC337" s="28"/>
      <c r="AD337" s="29"/>
      <c r="AE337" s="28"/>
      <c r="AF337" s="30"/>
      <c r="AG337" s="31"/>
      <c r="AH337" s="31"/>
    </row>
    <row r="338" spans="19:34">
      <c r="S338" s="113"/>
      <c r="T338" s="113"/>
      <c r="U338" s="113"/>
      <c r="V338" s="119"/>
      <c r="AC338" s="28"/>
      <c r="AD338" s="29"/>
      <c r="AE338" s="28"/>
      <c r="AF338" s="30"/>
      <c r="AG338" s="31"/>
      <c r="AH338" s="31"/>
    </row>
    <row r="339" spans="19:34">
      <c r="S339" s="113"/>
      <c r="T339" s="113"/>
      <c r="U339" s="113"/>
      <c r="V339" s="119"/>
      <c r="AC339" s="28"/>
      <c r="AD339" s="29"/>
      <c r="AE339" s="28"/>
      <c r="AF339" s="30"/>
      <c r="AG339" s="31"/>
      <c r="AH339" s="31"/>
    </row>
    <row r="340" spans="19:34">
      <c r="S340" s="113"/>
      <c r="T340" s="113"/>
      <c r="U340" s="113"/>
      <c r="V340" s="119"/>
      <c r="AC340" s="28"/>
      <c r="AD340" s="29"/>
      <c r="AE340" s="28"/>
      <c r="AF340" s="30"/>
      <c r="AG340" s="31"/>
      <c r="AH340" s="31"/>
    </row>
    <row r="341" spans="19:34">
      <c r="S341" s="113"/>
      <c r="T341" s="113"/>
      <c r="U341" s="113"/>
      <c r="V341" s="119"/>
      <c r="AC341" s="28"/>
      <c r="AD341" s="29"/>
      <c r="AE341" s="28"/>
      <c r="AF341" s="30"/>
      <c r="AG341" s="31"/>
      <c r="AH341" s="31"/>
    </row>
    <row r="342" spans="19:34">
      <c r="S342" s="113"/>
      <c r="T342" s="113"/>
      <c r="U342" s="113"/>
      <c r="V342" s="119"/>
      <c r="AC342" s="28"/>
      <c r="AD342" s="29"/>
      <c r="AE342" s="28"/>
      <c r="AF342" s="30"/>
      <c r="AG342" s="31"/>
      <c r="AH342" s="31"/>
    </row>
    <row r="343" spans="19:34">
      <c r="S343" s="113"/>
      <c r="T343" s="113"/>
      <c r="U343" s="113"/>
      <c r="V343" s="119"/>
      <c r="AC343" s="28"/>
      <c r="AD343" s="29"/>
      <c r="AE343" s="28"/>
      <c r="AF343" s="30"/>
      <c r="AG343" s="31"/>
      <c r="AH343" s="31"/>
    </row>
    <row r="344" spans="19:34">
      <c r="S344" s="113"/>
      <c r="T344" s="113"/>
      <c r="U344" s="113"/>
      <c r="V344" s="119"/>
      <c r="AC344" s="28"/>
      <c r="AD344" s="29"/>
      <c r="AE344" s="28"/>
      <c r="AF344" s="30"/>
      <c r="AG344" s="31"/>
      <c r="AH344" s="31"/>
    </row>
    <row r="345" spans="19:34">
      <c r="S345" s="113"/>
      <c r="T345" s="113"/>
      <c r="U345" s="113"/>
      <c r="V345" s="119"/>
      <c r="AC345" s="28"/>
      <c r="AD345" s="29"/>
      <c r="AE345" s="28"/>
      <c r="AF345" s="30"/>
      <c r="AG345" s="31"/>
      <c r="AH345" s="31"/>
    </row>
    <row r="346" spans="19:34">
      <c r="S346" s="113"/>
      <c r="T346" s="113"/>
      <c r="U346" s="113"/>
      <c r="V346" s="119"/>
      <c r="AC346" s="28"/>
      <c r="AD346" s="29"/>
      <c r="AE346" s="28"/>
      <c r="AF346" s="30"/>
      <c r="AG346" s="31"/>
      <c r="AH346" s="31"/>
    </row>
    <row r="347" spans="19:34">
      <c r="S347" s="113"/>
      <c r="T347" s="113"/>
      <c r="U347" s="113"/>
      <c r="V347" s="119"/>
      <c r="AC347" s="28"/>
      <c r="AD347" s="29"/>
      <c r="AE347" s="28"/>
      <c r="AF347" s="30"/>
      <c r="AG347" s="31"/>
      <c r="AH347" s="31"/>
    </row>
    <row r="348" spans="19:34">
      <c r="S348" s="113"/>
      <c r="T348" s="113"/>
      <c r="U348" s="113"/>
      <c r="V348" s="119"/>
      <c r="AC348" s="28"/>
      <c r="AD348" s="29"/>
      <c r="AE348" s="28"/>
      <c r="AF348" s="30"/>
      <c r="AG348" s="31"/>
      <c r="AH348" s="31"/>
    </row>
    <row r="349" spans="19:34">
      <c r="S349" s="113"/>
      <c r="T349" s="113"/>
      <c r="U349" s="113"/>
      <c r="V349" s="119"/>
      <c r="AC349" s="28"/>
      <c r="AD349" s="29"/>
      <c r="AE349" s="28"/>
      <c r="AF349" s="30"/>
      <c r="AG349" s="31"/>
      <c r="AH349" s="31"/>
    </row>
    <row r="350" spans="19:34">
      <c r="S350" s="113"/>
      <c r="T350" s="113"/>
      <c r="U350" s="113"/>
      <c r="V350" s="119"/>
      <c r="AC350" s="28"/>
      <c r="AD350" s="29"/>
      <c r="AE350" s="28"/>
      <c r="AF350" s="30"/>
      <c r="AG350" s="31"/>
      <c r="AH350" s="31"/>
    </row>
    <row r="351" spans="19:34">
      <c r="S351" s="113"/>
      <c r="T351" s="113"/>
      <c r="U351" s="113"/>
      <c r="V351" s="119"/>
      <c r="AC351" s="28"/>
      <c r="AD351" s="29"/>
      <c r="AE351" s="28"/>
      <c r="AF351" s="30"/>
      <c r="AG351" s="31"/>
      <c r="AH351" s="31"/>
    </row>
    <row r="352" spans="19:34">
      <c r="S352" s="113"/>
      <c r="T352" s="113"/>
      <c r="U352" s="113"/>
      <c r="V352" s="119"/>
      <c r="AC352" s="28"/>
      <c r="AD352" s="29"/>
      <c r="AE352" s="28"/>
      <c r="AF352" s="30"/>
      <c r="AG352" s="31"/>
      <c r="AH352" s="31"/>
    </row>
    <row r="353" spans="19:34">
      <c r="S353" s="113"/>
      <c r="T353" s="113"/>
      <c r="U353" s="113"/>
      <c r="V353" s="119"/>
      <c r="AC353" s="28"/>
      <c r="AD353" s="29"/>
      <c r="AE353" s="28"/>
      <c r="AF353" s="30"/>
      <c r="AG353" s="31"/>
      <c r="AH353" s="31"/>
    </row>
    <row r="354" spans="19:34">
      <c r="S354" s="113"/>
      <c r="T354" s="113"/>
      <c r="U354" s="113"/>
      <c r="V354" s="119"/>
      <c r="AC354" s="28"/>
      <c r="AD354" s="29"/>
      <c r="AE354" s="28"/>
      <c r="AF354" s="30"/>
      <c r="AG354" s="31"/>
      <c r="AH354" s="31"/>
    </row>
    <row r="355" spans="19:34">
      <c r="S355" s="113"/>
      <c r="T355" s="113"/>
      <c r="U355" s="113"/>
      <c r="V355" s="119"/>
      <c r="AC355" s="28"/>
      <c r="AD355" s="29"/>
      <c r="AE355" s="28"/>
      <c r="AF355" s="30"/>
      <c r="AG355" s="31"/>
      <c r="AH355" s="31"/>
    </row>
    <row r="356" spans="19:34">
      <c r="S356" s="113"/>
      <c r="T356" s="113"/>
      <c r="U356" s="113"/>
      <c r="V356" s="119"/>
      <c r="AC356" s="28"/>
      <c r="AD356" s="29"/>
      <c r="AE356" s="28"/>
      <c r="AF356" s="30"/>
      <c r="AG356" s="31"/>
      <c r="AH356" s="31"/>
    </row>
    <row r="357" spans="19:34">
      <c r="S357" s="113"/>
      <c r="T357" s="113"/>
      <c r="U357" s="113"/>
      <c r="V357" s="119"/>
      <c r="AC357" s="28"/>
      <c r="AD357" s="29"/>
      <c r="AE357" s="28"/>
      <c r="AF357" s="30"/>
      <c r="AG357" s="31"/>
      <c r="AH357" s="31"/>
    </row>
    <row r="358" spans="19:34">
      <c r="S358" s="113"/>
      <c r="T358" s="113"/>
      <c r="U358" s="113"/>
      <c r="V358" s="119"/>
      <c r="AC358" s="28"/>
      <c r="AD358" s="29"/>
      <c r="AE358" s="28"/>
      <c r="AF358" s="30"/>
      <c r="AG358" s="31"/>
      <c r="AH358" s="31"/>
    </row>
    <row r="359" spans="19:34">
      <c r="S359" s="113"/>
      <c r="T359" s="113"/>
      <c r="U359" s="113"/>
      <c r="V359" s="119"/>
      <c r="AC359" s="28"/>
      <c r="AD359" s="29"/>
      <c r="AE359" s="28"/>
      <c r="AF359" s="30"/>
      <c r="AG359" s="31"/>
      <c r="AH359" s="31"/>
    </row>
    <row r="360" spans="19:34">
      <c r="S360" s="113"/>
      <c r="T360" s="113"/>
      <c r="U360" s="113"/>
      <c r="V360" s="119"/>
      <c r="AC360" s="28"/>
      <c r="AD360" s="29"/>
      <c r="AE360" s="28"/>
      <c r="AF360" s="30"/>
      <c r="AG360" s="31"/>
      <c r="AH360" s="31"/>
    </row>
    <row r="361" spans="19:34">
      <c r="S361" s="113"/>
      <c r="T361" s="113"/>
      <c r="U361" s="113"/>
      <c r="V361" s="119"/>
      <c r="AC361" s="28"/>
      <c r="AD361" s="29"/>
      <c r="AE361" s="28"/>
      <c r="AF361" s="30"/>
      <c r="AG361" s="31"/>
      <c r="AH361" s="31"/>
    </row>
    <row r="362" spans="19:34">
      <c r="S362" s="113"/>
      <c r="T362" s="113"/>
      <c r="U362" s="113"/>
      <c r="V362" s="119"/>
      <c r="AC362" s="28"/>
      <c r="AD362" s="29"/>
      <c r="AE362" s="28"/>
      <c r="AF362" s="30"/>
      <c r="AG362" s="31"/>
      <c r="AH362" s="31"/>
    </row>
    <row r="363" spans="19:34">
      <c r="S363" s="113"/>
      <c r="T363" s="113"/>
      <c r="U363" s="113"/>
      <c r="V363" s="119"/>
      <c r="AC363" s="28"/>
      <c r="AD363" s="29"/>
      <c r="AE363" s="28"/>
      <c r="AF363" s="30"/>
      <c r="AG363" s="31"/>
      <c r="AH363" s="31"/>
    </row>
    <row r="364" spans="19:34">
      <c r="S364" s="113"/>
      <c r="T364" s="113"/>
      <c r="U364" s="113"/>
      <c r="V364" s="119"/>
      <c r="AC364" s="28"/>
      <c r="AD364" s="29"/>
      <c r="AE364" s="28"/>
      <c r="AF364" s="30"/>
      <c r="AG364" s="31"/>
      <c r="AH364" s="31"/>
    </row>
    <row r="365" spans="19:34">
      <c r="S365" s="113"/>
      <c r="T365" s="113"/>
      <c r="U365" s="113"/>
      <c r="V365" s="119"/>
      <c r="AC365" s="28"/>
      <c r="AD365" s="29"/>
      <c r="AE365" s="28"/>
      <c r="AF365" s="30"/>
      <c r="AG365" s="31"/>
      <c r="AH365" s="31"/>
    </row>
    <row r="366" spans="19:34">
      <c r="S366" s="113"/>
      <c r="T366" s="113"/>
      <c r="U366" s="113"/>
      <c r="V366" s="119"/>
      <c r="AC366" s="28"/>
      <c r="AD366" s="29"/>
      <c r="AE366" s="28"/>
      <c r="AF366" s="30"/>
      <c r="AG366" s="31"/>
      <c r="AH366" s="31"/>
    </row>
    <row r="367" spans="19:34">
      <c r="S367" s="113"/>
      <c r="T367" s="113"/>
      <c r="U367" s="113"/>
      <c r="V367" s="119"/>
      <c r="AC367" s="28"/>
      <c r="AD367" s="29"/>
      <c r="AE367" s="28"/>
      <c r="AF367" s="30"/>
      <c r="AG367" s="31"/>
      <c r="AH367" s="31"/>
    </row>
    <row r="368" spans="19:34">
      <c r="S368" s="113"/>
      <c r="T368" s="113"/>
      <c r="U368" s="113"/>
      <c r="V368" s="119"/>
      <c r="AC368" s="28"/>
      <c r="AD368" s="29"/>
      <c r="AE368" s="28"/>
      <c r="AF368" s="30"/>
      <c r="AG368" s="31"/>
      <c r="AH368" s="31"/>
    </row>
    <row r="369" spans="19:34">
      <c r="S369" s="113"/>
      <c r="T369" s="113"/>
      <c r="U369" s="113"/>
      <c r="V369" s="119"/>
      <c r="AC369" s="28"/>
      <c r="AD369" s="29"/>
      <c r="AE369" s="28"/>
      <c r="AF369" s="30"/>
      <c r="AG369" s="31"/>
      <c r="AH369" s="31"/>
    </row>
    <row r="370" spans="19:34">
      <c r="S370" s="113"/>
      <c r="T370" s="113"/>
      <c r="U370" s="113"/>
      <c r="V370" s="119"/>
      <c r="AC370" s="28"/>
      <c r="AD370" s="29"/>
      <c r="AE370" s="28"/>
      <c r="AF370" s="30"/>
      <c r="AG370" s="31"/>
      <c r="AH370" s="31"/>
    </row>
    <row r="371" spans="19:34">
      <c r="S371" s="113"/>
      <c r="T371" s="113"/>
      <c r="U371" s="113"/>
      <c r="V371" s="119"/>
      <c r="AC371" s="28"/>
      <c r="AD371" s="29"/>
      <c r="AE371" s="28"/>
      <c r="AF371" s="30"/>
      <c r="AG371" s="31"/>
      <c r="AH371" s="31"/>
    </row>
    <row r="372" spans="19:34">
      <c r="S372" s="113"/>
      <c r="T372" s="113"/>
      <c r="U372" s="113"/>
      <c r="V372" s="119"/>
      <c r="AC372" s="28"/>
      <c r="AD372" s="29"/>
      <c r="AE372" s="28"/>
      <c r="AF372" s="30"/>
      <c r="AG372" s="31"/>
      <c r="AH372" s="31"/>
    </row>
    <row r="373" spans="19:34">
      <c r="S373" s="113"/>
      <c r="T373" s="113"/>
      <c r="U373" s="113"/>
      <c r="V373" s="119"/>
      <c r="AC373" s="28"/>
      <c r="AD373" s="29"/>
      <c r="AE373" s="28"/>
      <c r="AF373" s="30"/>
      <c r="AG373" s="31"/>
      <c r="AH373" s="31"/>
    </row>
    <row r="374" spans="19:34">
      <c r="S374" s="113"/>
      <c r="T374" s="113"/>
      <c r="U374" s="113"/>
      <c r="V374" s="119"/>
      <c r="AC374" s="28"/>
      <c r="AD374" s="29"/>
      <c r="AE374" s="28"/>
      <c r="AF374" s="30"/>
      <c r="AG374" s="31"/>
      <c r="AH374" s="31"/>
    </row>
    <row r="375" spans="19:34">
      <c r="S375" s="113"/>
      <c r="T375" s="113"/>
      <c r="U375" s="113"/>
      <c r="V375" s="119"/>
      <c r="AC375" s="28"/>
      <c r="AD375" s="29"/>
      <c r="AE375" s="28"/>
      <c r="AF375" s="30"/>
      <c r="AG375" s="31"/>
      <c r="AH375" s="31"/>
    </row>
    <row r="376" spans="19:34">
      <c r="S376" s="113"/>
      <c r="T376" s="113"/>
      <c r="U376" s="113"/>
      <c r="V376" s="119"/>
      <c r="AC376" s="28"/>
      <c r="AD376" s="29"/>
      <c r="AE376" s="28"/>
      <c r="AF376" s="30"/>
      <c r="AG376" s="31"/>
      <c r="AH376" s="31"/>
    </row>
    <row r="377" spans="19:34">
      <c r="S377" s="113"/>
      <c r="T377" s="113"/>
      <c r="U377" s="113"/>
      <c r="V377" s="119"/>
      <c r="AC377" s="28"/>
      <c r="AD377" s="29"/>
      <c r="AE377" s="28"/>
      <c r="AF377" s="30"/>
      <c r="AG377" s="31"/>
      <c r="AH377" s="31"/>
    </row>
    <row r="378" spans="19:34">
      <c r="S378" s="113"/>
      <c r="T378" s="113"/>
      <c r="U378" s="113"/>
      <c r="V378" s="119"/>
      <c r="AC378" s="28"/>
      <c r="AD378" s="29"/>
      <c r="AE378" s="28"/>
      <c r="AF378" s="30"/>
      <c r="AG378" s="31"/>
      <c r="AH378" s="31"/>
    </row>
    <row r="379" spans="19:34">
      <c r="S379" s="113"/>
      <c r="T379" s="113"/>
      <c r="U379" s="113"/>
      <c r="V379" s="119"/>
      <c r="AC379" s="28"/>
      <c r="AD379" s="29"/>
      <c r="AE379" s="28"/>
      <c r="AF379" s="30"/>
      <c r="AG379" s="31"/>
      <c r="AH379" s="31"/>
    </row>
    <row r="380" spans="19:34">
      <c r="S380" s="113"/>
      <c r="T380" s="113"/>
      <c r="U380" s="113"/>
      <c r="V380" s="119"/>
      <c r="AC380" s="28"/>
      <c r="AD380" s="29"/>
      <c r="AE380" s="28"/>
      <c r="AF380" s="30"/>
      <c r="AG380" s="31"/>
      <c r="AH380" s="31"/>
    </row>
    <row r="381" spans="19:34">
      <c r="S381" s="113"/>
      <c r="T381" s="113"/>
      <c r="U381" s="113"/>
      <c r="V381" s="119"/>
      <c r="AC381" s="28"/>
      <c r="AD381" s="29"/>
      <c r="AE381" s="28"/>
      <c r="AF381" s="30"/>
      <c r="AG381" s="31"/>
      <c r="AH381" s="31"/>
    </row>
    <row r="382" spans="19:34">
      <c r="S382" s="113"/>
      <c r="T382" s="113"/>
      <c r="U382" s="113"/>
      <c r="V382" s="119"/>
      <c r="AC382" s="28"/>
      <c r="AD382" s="29"/>
      <c r="AE382" s="28"/>
      <c r="AF382" s="30"/>
      <c r="AG382" s="31"/>
      <c r="AH382" s="31"/>
    </row>
    <row r="383" spans="19:34">
      <c r="S383" s="113"/>
      <c r="T383" s="113"/>
      <c r="U383" s="113"/>
      <c r="V383" s="119"/>
      <c r="AC383" s="28"/>
      <c r="AD383" s="29"/>
      <c r="AE383" s="28"/>
      <c r="AF383" s="30"/>
      <c r="AG383" s="31"/>
      <c r="AH383" s="31"/>
    </row>
    <row r="384" spans="19:34">
      <c r="S384" s="113"/>
      <c r="T384" s="113"/>
      <c r="U384" s="113"/>
      <c r="V384" s="119"/>
      <c r="AC384" s="28"/>
      <c r="AD384" s="29"/>
      <c r="AE384" s="28"/>
      <c r="AF384" s="30"/>
      <c r="AG384" s="31"/>
      <c r="AH384" s="31"/>
    </row>
    <row r="385" spans="19:34">
      <c r="S385" s="113"/>
      <c r="T385" s="113"/>
      <c r="U385" s="113"/>
      <c r="V385" s="119"/>
      <c r="AC385" s="28"/>
      <c r="AD385" s="29"/>
      <c r="AE385" s="28"/>
      <c r="AF385" s="30"/>
      <c r="AG385" s="31"/>
      <c r="AH385" s="31"/>
    </row>
    <row r="386" spans="19:34">
      <c r="S386" s="113"/>
      <c r="T386" s="113"/>
      <c r="U386" s="113"/>
      <c r="V386" s="119"/>
      <c r="AC386" s="28"/>
      <c r="AD386" s="29"/>
      <c r="AE386" s="28"/>
      <c r="AF386" s="30"/>
      <c r="AG386" s="31"/>
      <c r="AH386" s="31"/>
    </row>
    <row r="387" spans="19:34">
      <c r="S387" s="113"/>
      <c r="T387" s="113"/>
      <c r="U387" s="113"/>
      <c r="V387" s="119"/>
      <c r="AC387" s="28"/>
      <c r="AD387" s="29"/>
      <c r="AE387" s="28"/>
      <c r="AF387" s="30"/>
      <c r="AG387" s="31"/>
      <c r="AH387" s="31"/>
    </row>
    <row r="388" spans="19:34">
      <c r="S388" s="113"/>
      <c r="T388" s="113"/>
      <c r="U388" s="113"/>
      <c r="V388" s="119"/>
      <c r="AC388" s="28"/>
      <c r="AD388" s="29"/>
      <c r="AE388" s="28"/>
      <c r="AF388" s="30"/>
      <c r="AG388" s="31"/>
      <c r="AH388" s="31"/>
    </row>
    <row r="389" spans="19:34">
      <c r="S389" s="113"/>
      <c r="T389" s="113"/>
      <c r="U389" s="113"/>
      <c r="V389" s="119"/>
      <c r="AC389" s="28"/>
      <c r="AD389" s="29"/>
      <c r="AE389" s="28"/>
      <c r="AF389" s="30"/>
      <c r="AG389" s="31"/>
      <c r="AH389" s="31"/>
    </row>
    <row r="390" spans="19:34">
      <c r="S390" s="113"/>
      <c r="T390" s="113"/>
      <c r="U390" s="113"/>
      <c r="V390" s="119"/>
      <c r="AC390" s="28"/>
      <c r="AD390" s="29"/>
      <c r="AE390" s="28"/>
      <c r="AF390" s="30"/>
      <c r="AG390" s="31"/>
      <c r="AH390" s="31"/>
    </row>
    <row r="391" spans="19:34">
      <c r="S391" s="113"/>
      <c r="T391" s="113"/>
      <c r="U391" s="113"/>
      <c r="V391" s="119"/>
      <c r="AC391" s="28"/>
      <c r="AD391" s="29"/>
      <c r="AE391" s="28"/>
      <c r="AF391" s="30"/>
      <c r="AG391" s="31"/>
      <c r="AH391" s="31"/>
    </row>
    <row r="392" spans="19:34">
      <c r="S392" s="113"/>
      <c r="T392" s="113"/>
      <c r="U392" s="113"/>
      <c r="V392" s="119"/>
      <c r="AC392" s="28"/>
      <c r="AD392" s="29"/>
      <c r="AE392" s="28"/>
      <c r="AF392" s="30"/>
      <c r="AG392" s="31"/>
      <c r="AH392" s="31"/>
    </row>
    <row r="393" spans="19:34">
      <c r="S393" s="113"/>
      <c r="T393" s="113"/>
      <c r="U393" s="113"/>
      <c r="V393" s="119"/>
      <c r="AC393" s="28"/>
      <c r="AD393" s="29"/>
      <c r="AE393" s="28"/>
      <c r="AF393" s="30"/>
      <c r="AG393" s="31"/>
      <c r="AH393" s="31"/>
    </row>
    <row r="394" spans="19:34">
      <c r="S394" s="113"/>
      <c r="T394" s="113"/>
      <c r="U394" s="113"/>
      <c r="V394" s="119"/>
      <c r="AC394" s="28"/>
      <c r="AD394" s="29"/>
      <c r="AE394" s="28"/>
      <c r="AF394" s="30"/>
      <c r="AG394" s="31"/>
      <c r="AH394" s="31"/>
    </row>
    <row r="395" spans="19:34">
      <c r="S395" s="113"/>
      <c r="T395" s="113"/>
      <c r="U395" s="113"/>
      <c r="V395" s="119"/>
      <c r="AC395" s="28"/>
      <c r="AD395" s="29"/>
      <c r="AE395" s="28"/>
      <c r="AF395" s="30"/>
      <c r="AG395" s="31"/>
      <c r="AH395" s="31"/>
    </row>
    <row r="396" spans="19:34">
      <c r="S396" s="113"/>
      <c r="T396" s="113"/>
      <c r="U396" s="113"/>
      <c r="V396" s="119"/>
      <c r="AC396" s="28"/>
      <c r="AD396" s="29"/>
      <c r="AE396" s="28"/>
      <c r="AF396" s="30"/>
      <c r="AG396" s="31"/>
      <c r="AH396" s="31"/>
    </row>
    <row r="397" spans="19:34">
      <c r="S397" s="113"/>
      <c r="T397" s="113"/>
      <c r="U397" s="113"/>
      <c r="V397" s="119"/>
      <c r="AC397" s="28"/>
      <c r="AD397" s="29"/>
      <c r="AE397" s="28"/>
      <c r="AF397" s="30"/>
      <c r="AG397" s="31"/>
      <c r="AH397" s="31"/>
    </row>
    <row r="398" spans="19:34">
      <c r="S398" s="113"/>
      <c r="T398" s="113"/>
      <c r="U398" s="113"/>
      <c r="V398" s="119"/>
      <c r="AC398" s="28"/>
      <c r="AD398" s="29"/>
      <c r="AE398" s="28"/>
      <c r="AF398" s="30"/>
      <c r="AG398" s="31"/>
      <c r="AH398" s="31"/>
    </row>
    <row r="399" spans="19:34">
      <c r="S399" s="113"/>
      <c r="T399" s="113"/>
      <c r="U399" s="113"/>
      <c r="V399" s="119"/>
      <c r="AC399" s="28"/>
      <c r="AD399" s="29"/>
      <c r="AE399" s="28"/>
      <c r="AF399" s="30"/>
      <c r="AG399" s="31"/>
      <c r="AH399" s="31"/>
    </row>
    <row r="400" spans="19:34">
      <c r="S400" s="113"/>
      <c r="T400" s="113"/>
      <c r="U400" s="113"/>
      <c r="V400" s="119"/>
      <c r="AC400" s="28"/>
      <c r="AD400" s="29"/>
      <c r="AE400" s="28"/>
      <c r="AF400" s="30"/>
      <c r="AG400" s="31"/>
      <c r="AH400" s="31"/>
    </row>
    <row r="401" spans="19:34">
      <c r="S401" s="113"/>
      <c r="T401" s="113"/>
      <c r="U401" s="113"/>
      <c r="V401" s="119"/>
      <c r="AC401" s="28"/>
      <c r="AD401" s="29"/>
      <c r="AE401" s="28"/>
      <c r="AF401" s="30"/>
      <c r="AG401" s="31"/>
      <c r="AH401" s="31"/>
    </row>
    <row r="402" spans="19:34">
      <c r="S402" s="113"/>
      <c r="T402" s="113"/>
      <c r="U402" s="113"/>
      <c r="V402" s="119"/>
      <c r="AC402" s="28"/>
      <c r="AD402" s="29"/>
      <c r="AE402" s="28"/>
      <c r="AF402" s="30"/>
      <c r="AG402" s="31"/>
      <c r="AH402" s="31"/>
    </row>
    <row r="403" spans="19:34">
      <c r="S403" s="113"/>
      <c r="T403" s="113"/>
      <c r="U403" s="113"/>
      <c r="V403" s="119"/>
      <c r="AC403" s="28"/>
      <c r="AD403" s="29"/>
      <c r="AE403" s="28"/>
      <c r="AF403" s="30"/>
      <c r="AG403" s="31"/>
      <c r="AH403" s="31"/>
    </row>
    <row r="404" spans="19:34">
      <c r="S404" s="113"/>
      <c r="T404" s="113"/>
      <c r="U404" s="113"/>
      <c r="V404" s="119"/>
      <c r="AC404" s="28"/>
      <c r="AD404" s="29"/>
      <c r="AE404" s="28"/>
      <c r="AF404" s="30"/>
      <c r="AG404" s="31"/>
      <c r="AH404" s="31"/>
    </row>
    <row r="405" spans="19:34">
      <c r="S405" s="113"/>
      <c r="T405" s="113"/>
      <c r="U405" s="113"/>
      <c r="V405" s="119"/>
      <c r="AC405" s="28"/>
      <c r="AD405" s="29"/>
      <c r="AE405" s="28"/>
      <c r="AF405" s="30"/>
      <c r="AG405" s="31"/>
      <c r="AH405" s="31"/>
    </row>
    <row r="406" spans="19:34">
      <c r="S406" s="113"/>
      <c r="T406" s="113"/>
      <c r="U406" s="113"/>
      <c r="V406" s="119"/>
      <c r="AC406" s="28"/>
      <c r="AD406" s="29"/>
      <c r="AE406" s="28"/>
      <c r="AF406" s="30"/>
      <c r="AG406" s="31"/>
      <c r="AH406" s="31"/>
    </row>
    <row r="407" spans="19:34">
      <c r="S407" s="113"/>
      <c r="T407" s="113"/>
      <c r="U407" s="113"/>
      <c r="V407" s="119"/>
      <c r="AC407" s="28"/>
      <c r="AD407" s="29"/>
      <c r="AE407" s="28"/>
      <c r="AF407" s="30"/>
      <c r="AG407" s="31"/>
      <c r="AH407" s="31"/>
    </row>
    <row r="408" spans="19:34">
      <c r="S408" s="113"/>
      <c r="T408" s="113"/>
      <c r="U408" s="113"/>
      <c r="V408" s="119"/>
      <c r="AC408" s="28"/>
      <c r="AD408" s="29"/>
      <c r="AE408" s="28"/>
      <c r="AF408" s="30"/>
      <c r="AG408" s="31"/>
      <c r="AH408" s="31"/>
    </row>
    <row r="409" spans="19:34">
      <c r="S409" s="113"/>
      <c r="T409" s="113"/>
      <c r="U409" s="113"/>
      <c r="V409" s="119"/>
      <c r="AC409" s="28"/>
      <c r="AD409" s="29"/>
      <c r="AE409" s="28"/>
      <c r="AF409" s="30"/>
      <c r="AG409" s="31"/>
      <c r="AH409" s="31"/>
    </row>
    <row r="410" spans="19:34">
      <c r="S410" s="113"/>
      <c r="T410" s="113"/>
      <c r="U410" s="113"/>
      <c r="V410" s="119"/>
      <c r="AC410" s="28"/>
      <c r="AD410" s="29"/>
      <c r="AE410" s="28"/>
      <c r="AF410" s="30"/>
      <c r="AG410" s="31"/>
      <c r="AH410" s="31"/>
    </row>
    <row r="411" spans="19:34">
      <c r="S411" s="113"/>
      <c r="T411" s="113"/>
      <c r="U411" s="113"/>
      <c r="V411" s="119"/>
      <c r="AC411" s="28"/>
      <c r="AD411" s="29"/>
      <c r="AE411" s="28"/>
      <c r="AF411" s="30"/>
      <c r="AG411" s="31"/>
      <c r="AH411" s="31"/>
    </row>
    <row r="412" spans="19:34">
      <c r="S412" s="113"/>
      <c r="T412" s="113"/>
      <c r="U412" s="113"/>
      <c r="V412" s="119"/>
      <c r="AC412" s="28"/>
      <c r="AD412" s="29"/>
      <c r="AE412" s="28"/>
      <c r="AF412" s="30"/>
      <c r="AG412" s="31"/>
      <c r="AH412" s="31"/>
    </row>
    <row r="413" spans="19:34">
      <c r="S413" s="113"/>
      <c r="T413" s="113"/>
      <c r="U413" s="113"/>
      <c r="V413" s="119"/>
      <c r="AC413" s="28"/>
      <c r="AD413" s="29"/>
      <c r="AE413" s="28"/>
      <c r="AF413" s="30"/>
      <c r="AG413" s="31"/>
      <c r="AH413" s="31"/>
    </row>
    <row r="414" spans="19:34">
      <c r="S414" s="113"/>
      <c r="T414" s="113"/>
      <c r="U414" s="113"/>
      <c r="V414" s="119"/>
      <c r="AC414" s="28"/>
      <c r="AD414" s="29"/>
      <c r="AE414" s="28"/>
      <c r="AF414" s="30"/>
      <c r="AG414" s="31"/>
      <c r="AH414" s="31"/>
    </row>
    <row r="415" spans="19:34">
      <c r="S415" s="113"/>
      <c r="T415" s="113"/>
      <c r="U415" s="113"/>
      <c r="V415" s="119"/>
      <c r="AC415" s="28"/>
      <c r="AD415" s="29"/>
      <c r="AE415" s="28"/>
      <c r="AF415" s="30"/>
      <c r="AG415" s="31"/>
      <c r="AH415" s="31"/>
    </row>
    <row r="416" spans="19:34">
      <c r="S416" s="113"/>
      <c r="T416" s="113"/>
      <c r="U416" s="113"/>
      <c r="V416" s="119"/>
      <c r="AC416" s="28"/>
      <c r="AD416" s="29"/>
      <c r="AE416" s="28"/>
      <c r="AF416" s="30"/>
      <c r="AG416" s="31"/>
      <c r="AH416" s="31"/>
    </row>
    <row r="417" spans="19:34">
      <c r="S417" s="113"/>
      <c r="T417" s="113"/>
      <c r="U417" s="113"/>
      <c r="V417" s="119"/>
      <c r="AC417" s="28"/>
      <c r="AD417" s="29"/>
      <c r="AE417" s="28"/>
      <c r="AF417" s="30"/>
      <c r="AG417" s="31"/>
      <c r="AH417" s="31"/>
    </row>
    <row r="418" spans="19:34">
      <c r="S418" s="113"/>
      <c r="T418" s="113"/>
      <c r="U418" s="113"/>
      <c r="V418" s="119"/>
      <c r="AC418" s="28"/>
      <c r="AD418" s="29"/>
      <c r="AE418" s="28"/>
      <c r="AF418" s="30"/>
      <c r="AG418" s="31"/>
      <c r="AH418" s="31"/>
    </row>
    <row r="419" spans="19:34">
      <c r="S419" s="113"/>
      <c r="T419" s="113"/>
      <c r="U419" s="113"/>
      <c r="V419" s="119"/>
      <c r="AC419" s="28"/>
      <c r="AD419" s="29"/>
      <c r="AE419" s="28"/>
      <c r="AF419" s="30"/>
      <c r="AG419" s="31"/>
      <c r="AH419" s="31"/>
    </row>
    <row r="420" spans="19:34">
      <c r="S420" s="113"/>
      <c r="T420" s="113"/>
      <c r="U420" s="113"/>
      <c r="V420" s="119"/>
      <c r="AC420" s="28"/>
      <c r="AD420" s="29"/>
      <c r="AE420" s="28"/>
      <c r="AF420" s="30"/>
      <c r="AG420" s="31"/>
      <c r="AH420" s="31"/>
    </row>
    <row r="421" spans="19:34">
      <c r="S421" s="113"/>
      <c r="T421" s="113"/>
      <c r="U421" s="113"/>
      <c r="V421" s="119"/>
      <c r="AC421" s="28"/>
      <c r="AD421" s="29"/>
      <c r="AE421" s="28"/>
      <c r="AF421" s="30"/>
      <c r="AG421" s="31"/>
      <c r="AH421" s="31"/>
    </row>
    <row r="422" spans="19:34">
      <c r="S422" s="113"/>
      <c r="T422" s="113"/>
      <c r="U422" s="113"/>
      <c r="V422" s="119"/>
      <c r="AC422" s="28"/>
      <c r="AD422" s="29"/>
      <c r="AE422" s="28"/>
      <c r="AF422" s="30"/>
      <c r="AG422" s="31"/>
      <c r="AH422" s="31"/>
    </row>
    <row r="423" spans="19:34">
      <c r="S423" s="113"/>
      <c r="T423" s="113"/>
      <c r="U423" s="113"/>
      <c r="V423" s="119"/>
      <c r="AC423" s="28"/>
      <c r="AD423" s="29"/>
      <c r="AE423" s="28"/>
      <c r="AF423" s="30"/>
      <c r="AG423" s="31"/>
      <c r="AH423" s="31"/>
    </row>
    <row r="424" spans="19:34">
      <c r="S424" s="113"/>
      <c r="T424" s="113"/>
      <c r="U424" s="113"/>
      <c r="V424" s="119"/>
      <c r="AC424" s="28"/>
      <c r="AD424" s="29"/>
      <c r="AE424" s="28"/>
      <c r="AF424" s="30"/>
      <c r="AG424" s="31"/>
      <c r="AH424" s="31"/>
    </row>
    <row r="425" spans="19:34">
      <c r="S425" s="113"/>
      <c r="T425" s="113"/>
      <c r="U425" s="113"/>
      <c r="V425" s="119"/>
      <c r="AC425" s="28"/>
      <c r="AD425" s="29"/>
      <c r="AE425" s="28"/>
      <c r="AF425" s="30"/>
      <c r="AG425" s="31"/>
      <c r="AH425" s="31"/>
    </row>
    <row r="426" spans="19:34">
      <c r="S426" s="113"/>
      <c r="T426" s="113"/>
      <c r="U426" s="113"/>
      <c r="V426" s="119"/>
      <c r="AC426" s="28"/>
      <c r="AD426" s="29"/>
      <c r="AE426" s="28"/>
      <c r="AF426" s="30"/>
      <c r="AG426" s="31"/>
      <c r="AH426" s="31"/>
    </row>
    <row r="427" spans="19:34">
      <c r="S427" s="113"/>
      <c r="T427" s="113"/>
      <c r="U427" s="113"/>
      <c r="V427" s="119"/>
      <c r="AC427" s="28"/>
      <c r="AD427" s="29"/>
      <c r="AE427" s="28"/>
      <c r="AF427" s="30"/>
      <c r="AG427" s="31"/>
      <c r="AH427" s="31"/>
    </row>
    <row r="428" spans="19:34">
      <c r="S428" s="113"/>
      <c r="T428" s="113"/>
      <c r="U428" s="113"/>
      <c r="V428" s="119"/>
      <c r="AC428" s="28"/>
      <c r="AD428" s="29"/>
      <c r="AE428" s="28"/>
      <c r="AF428" s="30"/>
      <c r="AG428" s="31"/>
      <c r="AH428" s="31"/>
    </row>
    <row r="429" spans="19:34">
      <c r="S429" s="113"/>
      <c r="T429" s="113"/>
      <c r="U429" s="113"/>
      <c r="V429" s="119"/>
      <c r="AC429" s="28"/>
      <c r="AD429" s="29"/>
      <c r="AE429" s="28"/>
      <c r="AF429" s="30"/>
      <c r="AG429" s="31"/>
      <c r="AH429" s="31"/>
    </row>
    <row r="430" spans="19:34">
      <c r="S430" s="113"/>
      <c r="T430" s="113"/>
      <c r="U430" s="113"/>
      <c r="V430" s="119"/>
      <c r="AC430" s="28"/>
      <c r="AD430" s="29"/>
      <c r="AE430" s="28"/>
      <c r="AF430" s="30"/>
      <c r="AG430" s="31"/>
      <c r="AH430" s="31"/>
    </row>
    <row r="431" spans="19:34">
      <c r="S431" s="113"/>
      <c r="T431" s="113"/>
      <c r="U431" s="113"/>
      <c r="V431" s="119"/>
      <c r="AC431" s="28"/>
      <c r="AD431" s="29"/>
      <c r="AE431" s="28"/>
      <c r="AF431" s="30"/>
      <c r="AG431" s="31"/>
      <c r="AH431" s="31"/>
    </row>
    <row r="432" spans="19:34">
      <c r="S432" s="113"/>
      <c r="T432" s="113"/>
      <c r="U432" s="113"/>
      <c r="V432" s="119"/>
      <c r="AC432" s="28"/>
      <c r="AD432" s="29"/>
      <c r="AE432" s="28"/>
      <c r="AF432" s="30"/>
      <c r="AG432" s="31"/>
      <c r="AH432" s="31"/>
    </row>
    <row r="433" spans="19:34">
      <c r="S433" s="113"/>
      <c r="T433" s="113"/>
      <c r="U433" s="113"/>
      <c r="V433" s="119"/>
      <c r="AC433" s="28"/>
      <c r="AD433" s="29"/>
      <c r="AE433" s="28"/>
      <c r="AF433" s="30"/>
      <c r="AG433" s="31"/>
      <c r="AH433" s="31"/>
    </row>
    <row r="434" spans="19:34">
      <c r="S434" s="113"/>
      <c r="T434" s="113"/>
      <c r="U434" s="113"/>
      <c r="V434" s="119"/>
      <c r="AC434" s="28"/>
      <c r="AD434" s="29"/>
      <c r="AE434" s="28"/>
      <c r="AF434" s="30"/>
      <c r="AG434" s="31"/>
      <c r="AH434" s="31"/>
    </row>
    <row r="435" spans="19:34">
      <c r="S435" s="113"/>
      <c r="T435" s="113"/>
      <c r="U435" s="113"/>
      <c r="V435" s="119"/>
      <c r="AC435" s="28"/>
      <c r="AD435" s="29"/>
      <c r="AE435" s="28"/>
      <c r="AF435" s="30"/>
      <c r="AG435" s="31"/>
      <c r="AH435" s="31"/>
    </row>
    <row r="436" spans="19:34">
      <c r="S436" s="113"/>
      <c r="T436" s="113"/>
      <c r="U436" s="113"/>
      <c r="V436" s="119"/>
      <c r="AC436" s="28"/>
      <c r="AD436" s="29"/>
      <c r="AE436" s="28"/>
      <c r="AF436" s="30"/>
      <c r="AG436" s="31"/>
      <c r="AH436" s="31"/>
    </row>
    <row r="437" spans="19:34">
      <c r="S437" s="113"/>
      <c r="T437" s="113"/>
      <c r="U437" s="113"/>
      <c r="V437" s="119"/>
      <c r="AC437" s="28"/>
      <c r="AD437" s="29"/>
      <c r="AE437" s="28"/>
      <c r="AF437" s="30"/>
      <c r="AG437" s="31"/>
      <c r="AH437" s="31"/>
    </row>
    <row r="438" spans="19:34">
      <c r="S438" s="113"/>
      <c r="T438" s="113"/>
      <c r="U438" s="113"/>
      <c r="V438" s="119"/>
      <c r="AC438" s="28"/>
      <c r="AD438" s="29"/>
      <c r="AE438" s="28"/>
      <c r="AF438" s="30"/>
      <c r="AG438" s="31"/>
      <c r="AH438" s="31"/>
    </row>
    <row r="439" spans="19:34">
      <c r="S439" s="113"/>
      <c r="T439" s="113"/>
      <c r="U439" s="113"/>
      <c r="V439" s="119"/>
      <c r="AC439" s="28"/>
      <c r="AD439" s="29"/>
      <c r="AE439" s="28"/>
      <c r="AF439" s="30"/>
      <c r="AG439" s="31"/>
      <c r="AH439" s="31"/>
    </row>
    <row r="440" spans="19:34">
      <c r="S440" s="113"/>
      <c r="T440" s="113"/>
      <c r="U440" s="113"/>
      <c r="V440" s="119"/>
      <c r="AC440" s="28"/>
      <c r="AD440" s="29"/>
      <c r="AE440" s="28"/>
      <c r="AF440" s="30"/>
      <c r="AG440" s="31"/>
      <c r="AH440" s="31"/>
    </row>
    <row r="441" spans="19:34">
      <c r="S441" s="113"/>
      <c r="T441" s="113"/>
      <c r="U441" s="113"/>
      <c r="V441" s="119"/>
      <c r="AC441" s="28"/>
      <c r="AD441" s="29"/>
      <c r="AE441" s="28"/>
      <c r="AF441" s="30"/>
      <c r="AG441" s="31"/>
      <c r="AH441" s="31"/>
    </row>
    <row r="442" spans="19:34">
      <c r="S442" s="113"/>
      <c r="T442" s="113"/>
      <c r="U442" s="113"/>
      <c r="V442" s="119"/>
      <c r="AC442" s="28"/>
      <c r="AD442" s="29"/>
      <c r="AE442" s="28"/>
      <c r="AF442" s="30"/>
      <c r="AG442" s="31"/>
      <c r="AH442" s="31"/>
    </row>
    <row r="443" spans="19:34">
      <c r="S443" s="113"/>
      <c r="T443" s="113"/>
      <c r="U443" s="113"/>
      <c r="V443" s="119"/>
      <c r="AC443" s="28"/>
      <c r="AD443" s="29"/>
      <c r="AE443" s="28"/>
      <c r="AF443" s="30"/>
      <c r="AG443" s="31"/>
      <c r="AH443" s="31"/>
    </row>
    <row r="444" spans="19:34">
      <c r="S444" s="113"/>
      <c r="T444" s="113"/>
      <c r="U444" s="113"/>
      <c r="V444" s="119"/>
      <c r="AC444" s="28"/>
      <c r="AD444" s="29"/>
      <c r="AE444" s="28"/>
      <c r="AF444" s="30"/>
      <c r="AG444" s="31"/>
      <c r="AH444" s="31"/>
    </row>
    <row r="445" spans="19:34">
      <c r="S445" s="113"/>
      <c r="T445" s="113"/>
      <c r="U445" s="113"/>
      <c r="V445" s="119"/>
      <c r="AC445" s="28"/>
      <c r="AD445" s="29"/>
      <c r="AE445" s="28"/>
      <c r="AF445" s="30"/>
      <c r="AG445" s="31"/>
      <c r="AH445" s="31"/>
    </row>
    <row r="446" spans="19:34">
      <c r="S446" s="113"/>
      <c r="T446" s="113"/>
      <c r="U446" s="113"/>
      <c r="V446" s="119"/>
      <c r="AC446" s="28"/>
      <c r="AD446" s="29"/>
      <c r="AE446" s="28"/>
      <c r="AF446" s="30"/>
      <c r="AG446" s="31"/>
      <c r="AH446" s="31"/>
    </row>
    <row r="447" spans="19:34">
      <c r="S447" s="113"/>
      <c r="T447" s="113"/>
      <c r="U447" s="113"/>
      <c r="V447" s="119"/>
      <c r="AC447" s="28"/>
      <c r="AD447" s="29"/>
      <c r="AE447" s="28"/>
      <c r="AF447" s="30"/>
      <c r="AG447" s="31"/>
      <c r="AH447" s="31"/>
    </row>
    <row r="448" spans="19:34">
      <c r="S448" s="113"/>
      <c r="T448" s="113"/>
      <c r="U448" s="113"/>
      <c r="V448" s="119"/>
      <c r="AC448" s="28"/>
      <c r="AD448" s="29"/>
      <c r="AE448" s="28"/>
      <c r="AF448" s="30"/>
      <c r="AG448" s="31"/>
      <c r="AH448" s="31"/>
    </row>
    <row r="449" spans="19:34">
      <c r="S449" s="113"/>
      <c r="T449" s="113"/>
      <c r="U449" s="113"/>
      <c r="V449" s="119"/>
      <c r="AC449" s="28"/>
      <c r="AD449" s="29"/>
      <c r="AE449" s="28"/>
      <c r="AF449" s="30"/>
      <c r="AG449" s="31"/>
      <c r="AH449" s="31"/>
    </row>
    <row r="450" spans="19:34">
      <c r="S450" s="113"/>
      <c r="T450" s="113"/>
      <c r="U450" s="113"/>
      <c r="V450" s="119"/>
      <c r="AC450" s="28"/>
      <c r="AD450" s="29"/>
      <c r="AE450" s="28"/>
      <c r="AF450" s="30"/>
      <c r="AG450" s="31"/>
      <c r="AH450" s="31"/>
    </row>
    <row r="451" spans="19:34">
      <c r="S451" s="113"/>
      <c r="T451" s="113"/>
      <c r="U451" s="113"/>
      <c r="V451" s="119"/>
      <c r="AC451" s="28"/>
      <c r="AD451" s="29"/>
      <c r="AE451" s="28"/>
      <c r="AF451" s="30"/>
      <c r="AG451" s="31"/>
      <c r="AH451" s="31"/>
    </row>
    <row r="452" spans="19:34">
      <c r="S452" s="113"/>
      <c r="T452" s="113"/>
      <c r="U452" s="113"/>
      <c r="V452" s="119"/>
      <c r="AC452" s="28"/>
      <c r="AD452" s="29"/>
      <c r="AE452" s="28"/>
      <c r="AF452" s="30"/>
      <c r="AG452" s="31"/>
      <c r="AH452" s="31"/>
    </row>
    <row r="453" spans="19:34">
      <c r="S453" s="113"/>
      <c r="T453" s="113"/>
      <c r="U453" s="113"/>
      <c r="V453" s="119"/>
      <c r="AC453" s="28"/>
      <c r="AD453" s="29"/>
      <c r="AE453" s="28"/>
      <c r="AF453" s="30"/>
      <c r="AG453" s="31"/>
      <c r="AH453" s="31"/>
    </row>
    <row r="454" spans="19:34">
      <c r="S454" s="113"/>
      <c r="T454" s="113"/>
      <c r="U454" s="113"/>
      <c r="V454" s="119"/>
      <c r="AC454" s="28"/>
      <c r="AD454" s="29"/>
      <c r="AE454" s="28"/>
      <c r="AF454" s="30"/>
      <c r="AG454" s="31"/>
      <c r="AH454" s="31"/>
    </row>
    <row r="455" spans="19:34">
      <c r="S455" s="113"/>
      <c r="T455" s="113"/>
      <c r="U455" s="113"/>
      <c r="V455" s="119"/>
      <c r="AC455" s="28"/>
      <c r="AD455" s="29"/>
      <c r="AE455" s="28"/>
      <c r="AF455" s="30"/>
      <c r="AG455" s="31"/>
      <c r="AH455" s="31"/>
    </row>
    <row r="456" spans="19:34">
      <c r="S456" s="113"/>
      <c r="T456" s="113"/>
      <c r="U456" s="113"/>
      <c r="V456" s="119"/>
      <c r="AC456" s="28"/>
      <c r="AD456" s="29"/>
      <c r="AE456" s="28"/>
      <c r="AF456" s="30"/>
      <c r="AG456" s="31"/>
      <c r="AH456" s="31"/>
    </row>
    <row r="457" spans="19:34">
      <c r="S457" s="113"/>
      <c r="T457" s="113"/>
      <c r="U457" s="113"/>
      <c r="V457" s="119"/>
      <c r="AC457" s="28"/>
      <c r="AD457" s="29"/>
      <c r="AE457" s="28"/>
      <c r="AF457" s="30"/>
      <c r="AG457" s="31"/>
      <c r="AH457" s="31"/>
    </row>
    <row r="458" spans="19:34">
      <c r="S458" s="113"/>
      <c r="T458" s="113"/>
      <c r="U458" s="113"/>
      <c r="V458" s="119"/>
      <c r="AC458" s="28"/>
      <c r="AD458" s="29"/>
      <c r="AE458" s="28"/>
      <c r="AF458" s="30"/>
      <c r="AG458" s="31"/>
      <c r="AH458" s="31"/>
    </row>
    <row r="459" spans="19:34">
      <c r="S459" s="113"/>
      <c r="T459" s="113"/>
      <c r="U459" s="113"/>
      <c r="V459" s="119"/>
      <c r="AC459" s="28"/>
      <c r="AD459" s="29"/>
      <c r="AE459" s="28"/>
      <c r="AF459" s="30"/>
      <c r="AG459" s="31"/>
      <c r="AH459" s="31"/>
    </row>
    <row r="460" spans="19:34">
      <c r="S460" s="113"/>
      <c r="T460" s="113"/>
      <c r="U460" s="113"/>
      <c r="V460" s="119"/>
      <c r="AC460" s="28"/>
      <c r="AD460" s="29"/>
      <c r="AE460" s="28"/>
      <c r="AF460" s="30"/>
      <c r="AG460" s="31"/>
      <c r="AH460" s="31"/>
    </row>
    <row r="461" spans="19:34">
      <c r="S461" s="113"/>
      <c r="T461" s="113"/>
      <c r="U461" s="113"/>
      <c r="V461" s="119"/>
      <c r="AC461" s="28"/>
      <c r="AD461" s="29"/>
      <c r="AE461" s="28"/>
      <c r="AF461" s="30"/>
      <c r="AG461" s="31"/>
      <c r="AH461" s="31"/>
    </row>
    <row r="462" spans="19:34">
      <c r="S462" s="113"/>
      <c r="T462" s="113"/>
      <c r="U462" s="113"/>
      <c r="V462" s="119"/>
      <c r="AC462" s="28"/>
      <c r="AD462" s="29"/>
      <c r="AE462" s="28"/>
      <c r="AF462" s="30"/>
      <c r="AG462" s="31"/>
      <c r="AH462" s="31"/>
    </row>
    <row r="463" spans="19:34">
      <c r="S463" s="113"/>
      <c r="T463" s="113"/>
      <c r="U463" s="113"/>
      <c r="V463" s="119"/>
      <c r="AC463" s="28"/>
      <c r="AD463" s="29"/>
      <c r="AE463" s="28"/>
      <c r="AF463" s="30"/>
      <c r="AG463" s="31"/>
      <c r="AH463" s="31"/>
    </row>
    <row r="464" spans="19:34">
      <c r="S464" s="113"/>
      <c r="T464" s="113"/>
      <c r="U464" s="113"/>
      <c r="V464" s="119"/>
      <c r="AC464" s="28"/>
      <c r="AD464" s="29"/>
      <c r="AE464" s="28"/>
      <c r="AF464" s="30"/>
      <c r="AG464" s="31"/>
      <c r="AH464" s="31"/>
    </row>
    <row r="465" spans="19:34">
      <c r="S465" s="113"/>
      <c r="T465" s="113"/>
      <c r="U465" s="113"/>
      <c r="V465" s="119"/>
      <c r="AC465" s="28"/>
      <c r="AD465" s="29"/>
      <c r="AE465" s="28"/>
      <c r="AF465" s="30"/>
      <c r="AG465" s="31"/>
      <c r="AH465" s="31"/>
    </row>
    <row r="466" spans="19:34">
      <c r="S466" s="113"/>
      <c r="T466" s="113"/>
      <c r="U466" s="113"/>
      <c r="V466" s="119"/>
      <c r="AC466" s="28"/>
      <c r="AD466" s="29"/>
      <c r="AE466" s="28"/>
      <c r="AF466" s="30"/>
      <c r="AG466" s="31"/>
      <c r="AH466" s="31"/>
    </row>
    <row r="467" spans="19:34">
      <c r="S467" s="113"/>
      <c r="T467" s="113"/>
      <c r="U467" s="113"/>
      <c r="V467" s="119"/>
      <c r="AC467" s="28"/>
      <c r="AD467" s="29"/>
      <c r="AE467" s="28"/>
      <c r="AF467" s="30"/>
      <c r="AG467" s="31"/>
      <c r="AH467" s="31"/>
    </row>
    <row r="468" spans="19:34">
      <c r="S468" s="113"/>
      <c r="T468" s="113"/>
      <c r="U468" s="113"/>
      <c r="V468" s="119"/>
      <c r="AC468" s="28"/>
      <c r="AD468" s="29"/>
      <c r="AE468" s="28"/>
      <c r="AF468" s="30"/>
      <c r="AG468" s="31"/>
      <c r="AH468" s="31"/>
    </row>
    <row r="469" spans="19:34">
      <c r="S469" s="113"/>
      <c r="T469" s="113"/>
      <c r="U469" s="113"/>
      <c r="V469" s="119"/>
      <c r="AC469" s="28"/>
      <c r="AD469" s="29"/>
      <c r="AE469" s="28"/>
      <c r="AF469" s="30"/>
      <c r="AG469" s="31"/>
      <c r="AH469" s="31"/>
    </row>
    <row r="470" spans="19:34">
      <c r="S470" s="113"/>
      <c r="T470" s="113"/>
      <c r="U470" s="113"/>
      <c r="V470" s="119"/>
      <c r="AC470" s="28"/>
      <c r="AD470" s="29"/>
      <c r="AE470" s="28"/>
      <c r="AF470" s="30"/>
      <c r="AG470" s="31"/>
      <c r="AH470" s="31"/>
    </row>
    <row r="471" spans="19:34">
      <c r="S471" s="113"/>
      <c r="T471" s="113"/>
      <c r="U471" s="113"/>
      <c r="V471" s="119"/>
      <c r="AC471" s="28"/>
      <c r="AD471" s="29"/>
      <c r="AE471" s="28"/>
      <c r="AF471" s="30"/>
      <c r="AG471" s="31"/>
      <c r="AH471" s="31"/>
    </row>
    <row r="472" spans="19:34">
      <c r="S472" s="113"/>
      <c r="T472" s="113"/>
      <c r="U472" s="113"/>
      <c r="V472" s="119"/>
      <c r="AC472" s="28"/>
      <c r="AD472" s="29"/>
      <c r="AE472" s="28"/>
      <c r="AF472" s="30"/>
      <c r="AG472" s="31"/>
      <c r="AH472" s="31"/>
    </row>
    <row r="473" spans="19:34">
      <c r="S473" s="113"/>
      <c r="T473" s="113"/>
      <c r="U473" s="113"/>
      <c r="V473" s="119"/>
      <c r="AC473" s="28"/>
      <c r="AD473" s="29"/>
      <c r="AE473" s="28"/>
      <c r="AF473" s="30"/>
      <c r="AG473" s="31"/>
      <c r="AH473" s="31"/>
    </row>
    <row r="474" spans="19:34">
      <c r="S474" s="113"/>
      <c r="T474" s="113"/>
      <c r="U474" s="113"/>
      <c r="V474" s="119"/>
      <c r="AC474" s="28"/>
      <c r="AD474" s="29"/>
      <c r="AE474" s="28"/>
      <c r="AF474" s="30"/>
      <c r="AG474" s="31"/>
      <c r="AH474" s="31"/>
    </row>
    <row r="475" spans="19:34">
      <c r="S475" s="113"/>
      <c r="T475" s="113"/>
      <c r="U475" s="113"/>
      <c r="V475" s="119"/>
      <c r="AC475" s="28"/>
      <c r="AD475" s="29"/>
      <c r="AE475" s="28"/>
      <c r="AF475" s="30"/>
      <c r="AG475" s="31"/>
      <c r="AH475" s="31"/>
    </row>
    <row r="476" spans="19:34">
      <c r="S476" s="113"/>
      <c r="T476" s="113"/>
      <c r="U476" s="113"/>
      <c r="V476" s="119"/>
      <c r="AC476" s="28"/>
      <c r="AD476" s="29"/>
      <c r="AE476" s="28"/>
      <c r="AF476" s="30"/>
      <c r="AG476" s="31"/>
      <c r="AH476" s="31"/>
    </row>
    <row r="477" spans="19:34">
      <c r="S477" s="113"/>
      <c r="T477" s="113"/>
      <c r="U477" s="113"/>
      <c r="V477" s="119"/>
      <c r="AC477" s="28"/>
      <c r="AD477" s="29"/>
      <c r="AE477" s="28"/>
      <c r="AF477" s="30"/>
      <c r="AG477" s="31"/>
      <c r="AH477" s="31"/>
    </row>
    <row r="478" spans="19:34">
      <c r="S478" s="113"/>
      <c r="T478" s="113"/>
      <c r="U478" s="113"/>
      <c r="V478" s="119"/>
      <c r="AC478" s="28"/>
      <c r="AD478" s="29"/>
      <c r="AE478" s="28"/>
      <c r="AF478" s="30"/>
      <c r="AG478" s="31"/>
      <c r="AH478" s="31"/>
    </row>
    <row r="479" spans="19:34">
      <c r="S479" s="113"/>
      <c r="T479" s="113"/>
      <c r="U479" s="113"/>
      <c r="V479" s="119"/>
      <c r="AC479" s="28"/>
      <c r="AD479" s="29"/>
      <c r="AE479" s="28"/>
      <c r="AF479" s="30"/>
      <c r="AG479" s="31"/>
      <c r="AH479" s="31"/>
    </row>
    <row r="480" spans="19:34">
      <c r="S480" s="113"/>
      <c r="T480" s="113"/>
      <c r="U480" s="113"/>
      <c r="V480" s="119"/>
      <c r="AC480" s="28"/>
      <c r="AD480" s="29"/>
      <c r="AE480" s="28"/>
      <c r="AF480" s="30"/>
      <c r="AG480" s="31"/>
      <c r="AH480" s="31"/>
    </row>
    <row r="481" spans="19:34">
      <c r="S481" s="113"/>
      <c r="T481" s="113"/>
      <c r="U481" s="113"/>
      <c r="V481" s="119"/>
      <c r="AC481" s="28"/>
      <c r="AD481" s="29"/>
      <c r="AE481" s="28"/>
      <c r="AF481" s="30"/>
      <c r="AG481" s="31"/>
      <c r="AH481" s="31"/>
    </row>
    <row r="482" spans="19:34">
      <c r="S482" s="113"/>
      <c r="T482" s="113"/>
      <c r="U482" s="113"/>
      <c r="V482" s="119"/>
      <c r="AC482" s="28"/>
      <c r="AD482" s="29"/>
      <c r="AE482" s="28"/>
      <c r="AF482" s="30"/>
      <c r="AG482" s="31"/>
      <c r="AH482" s="31"/>
    </row>
    <row r="483" spans="19:34">
      <c r="S483" s="113"/>
      <c r="T483" s="113"/>
      <c r="U483" s="113"/>
      <c r="V483" s="119"/>
      <c r="AC483" s="28"/>
      <c r="AD483" s="29"/>
      <c r="AE483" s="28"/>
      <c r="AF483" s="30"/>
      <c r="AG483" s="31"/>
      <c r="AH483" s="31"/>
    </row>
    <row r="484" spans="19:34">
      <c r="S484" s="113"/>
      <c r="T484" s="113"/>
      <c r="U484" s="113"/>
      <c r="V484" s="119"/>
      <c r="AC484" s="28"/>
      <c r="AD484" s="29"/>
      <c r="AE484" s="28"/>
      <c r="AF484" s="30"/>
      <c r="AG484" s="31"/>
      <c r="AH484" s="31"/>
    </row>
    <row r="485" spans="19:34">
      <c r="S485" s="113"/>
      <c r="T485" s="113"/>
      <c r="U485" s="113"/>
      <c r="V485" s="119"/>
      <c r="AC485" s="28"/>
      <c r="AD485" s="29"/>
      <c r="AE485" s="28"/>
      <c r="AF485" s="30"/>
      <c r="AG485" s="31"/>
      <c r="AH485" s="31"/>
    </row>
    <row r="486" spans="19:34">
      <c r="S486" s="113"/>
      <c r="T486" s="113"/>
      <c r="U486" s="113"/>
      <c r="V486" s="119"/>
      <c r="AC486" s="28"/>
      <c r="AD486" s="29"/>
      <c r="AE486" s="28"/>
      <c r="AF486" s="30"/>
      <c r="AG486" s="31"/>
      <c r="AH486" s="31"/>
    </row>
    <row r="487" spans="19:34">
      <c r="S487" s="113"/>
      <c r="T487" s="113"/>
      <c r="U487" s="113"/>
      <c r="V487" s="119"/>
      <c r="AC487" s="28"/>
      <c r="AD487" s="29"/>
      <c r="AE487" s="28"/>
      <c r="AF487" s="30"/>
      <c r="AG487" s="31"/>
      <c r="AH487" s="31"/>
    </row>
    <row r="488" spans="19:34">
      <c r="S488" s="113"/>
      <c r="T488" s="113"/>
      <c r="U488" s="113"/>
      <c r="V488" s="119"/>
      <c r="AC488" s="28"/>
      <c r="AD488" s="29"/>
      <c r="AE488" s="28"/>
      <c r="AF488" s="30"/>
      <c r="AG488" s="31"/>
      <c r="AH488" s="31"/>
    </row>
    <row r="489" spans="19:34">
      <c r="S489" s="113"/>
      <c r="T489" s="113"/>
      <c r="U489" s="113"/>
      <c r="V489" s="119"/>
      <c r="AC489" s="28"/>
      <c r="AD489" s="29"/>
      <c r="AE489" s="28"/>
      <c r="AF489" s="30"/>
      <c r="AG489" s="31"/>
      <c r="AH489" s="31"/>
    </row>
    <row r="490" spans="19:34">
      <c r="S490" s="113"/>
      <c r="T490" s="113"/>
      <c r="U490" s="113"/>
      <c r="V490" s="119"/>
      <c r="AC490" s="28"/>
      <c r="AD490" s="29"/>
      <c r="AE490" s="28"/>
      <c r="AF490" s="30"/>
      <c r="AG490" s="31"/>
      <c r="AH490" s="31"/>
    </row>
    <row r="491" spans="19:34">
      <c r="S491" s="113"/>
      <c r="T491" s="113"/>
      <c r="U491" s="113"/>
      <c r="V491" s="119"/>
      <c r="AC491" s="28"/>
      <c r="AD491" s="29"/>
      <c r="AE491" s="28"/>
      <c r="AF491" s="30"/>
      <c r="AG491" s="31"/>
      <c r="AH491" s="31"/>
    </row>
    <row r="492" spans="19:34">
      <c r="S492" s="113"/>
      <c r="T492" s="113"/>
      <c r="U492" s="113"/>
      <c r="V492" s="119"/>
      <c r="AC492" s="28"/>
      <c r="AD492" s="29"/>
      <c r="AE492" s="28"/>
      <c r="AF492" s="30"/>
      <c r="AG492" s="31"/>
      <c r="AH492" s="31"/>
    </row>
    <row r="493" spans="19:34">
      <c r="S493" s="113"/>
      <c r="T493" s="113"/>
      <c r="U493" s="113"/>
      <c r="V493" s="119"/>
      <c r="AC493" s="28"/>
      <c r="AD493" s="29"/>
      <c r="AE493" s="28"/>
      <c r="AF493" s="30"/>
      <c r="AG493" s="31"/>
      <c r="AH493" s="31"/>
    </row>
    <row r="494" spans="19:34">
      <c r="S494" s="113"/>
      <c r="T494" s="113"/>
      <c r="U494" s="113"/>
      <c r="V494" s="119"/>
      <c r="AC494" s="28"/>
      <c r="AD494" s="29"/>
      <c r="AE494" s="28"/>
      <c r="AF494" s="30"/>
      <c r="AG494" s="31"/>
      <c r="AH494" s="31"/>
    </row>
    <row r="495" spans="19:34">
      <c r="S495" s="113"/>
      <c r="T495" s="113"/>
      <c r="U495" s="113"/>
      <c r="V495" s="119"/>
      <c r="AC495" s="28"/>
      <c r="AD495" s="29"/>
      <c r="AE495" s="28"/>
      <c r="AF495" s="30"/>
      <c r="AG495" s="31"/>
      <c r="AH495" s="31"/>
    </row>
    <row r="496" spans="19:34">
      <c r="S496" s="113"/>
      <c r="T496" s="113"/>
      <c r="U496" s="113"/>
      <c r="V496" s="119"/>
      <c r="AC496" s="28"/>
      <c r="AD496" s="29"/>
      <c r="AE496" s="28"/>
      <c r="AF496" s="30"/>
      <c r="AG496" s="31"/>
      <c r="AH496" s="31"/>
    </row>
    <row r="497" spans="19:34">
      <c r="S497" s="113"/>
      <c r="T497" s="113"/>
      <c r="U497" s="113"/>
      <c r="V497" s="119"/>
      <c r="AC497" s="28"/>
      <c r="AD497" s="29"/>
      <c r="AE497" s="28"/>
      <c r="AF497" s="30"/>
      <c r="AG497" s="31"/>
      <c r="AH497" s="31"/>
    </row>
    <row r="498" spans="19:34">
      <c r="S498" s="113"/>
      <c r="T498" s="113"/>
      <c r="U498" s="113"/>
      <c r="V498" s="119"/>
      <c r="AC498" s="28"/>
      <c r="AD498" s="29"/>
      <c r="AE498" s="28"/>
      <c r="AF498" s="30"/>
      <c r="AG498" s="31"/>
      <c r="AH498" s="31"/>
    </row>
    <row r="499" spans="19:34">
      <c r="S499" s="113"/>
      <c r="T499" s="113"/>
      <c r="U499" s="113"/>
      <c r="V499" s="119"/>
      <c r="AC499" s="28"/>
      <c r="AD499" s="29"/>
      <c r="AE499" s="28"/>
      <c r="AF499" s="30"/>
      <c r="AG499" s="31"/>
      <c r="AH499" s="31"/>
    </row>
    <row r="500" spans="19:34">
      <c r="S500" s="113"/>
      <c r="T500" s="113"/>
      <c r="U500" s="113"/>
      <c r="V500" s="119"/>
      <c r="AC500" s="28"/>
      <c r="AD500" s="29"/>
      <c r="AE500" s="28"/>
      <c r="AF500" s="30"/>
      <c r="AG500" s="31"/>
      <c r="AH500" s="31"/>
    </row>
    <row r="501" spans="19:34">
      <c r="S501" s="113"/>
      <c r="T501" s="113"/>
      <c r="U501" s="113"/>
      <c r="V501" s="119"/>
      <c r="AC501" s="28"/>
      <c r="AD501" s="29"/>
      <c r="AE501" s="28"/>
      <c r="AF501" s="30"/>
      <c r="AG501" s="31"/>
      <c r="AH501" s="31"/>
    </row>
    <row r="502" spans="19:34">
      <c r="S502" s="113"/>
      <c r="T502" s="113"/>
      <c r="U502" s="113"/>
      <c r="V502" s="119"/>
      <c r="AC502" s="28"/>
      <c r="AD502" s="29"/>
      <c r="AE502" s="28"/>
      <c r="AF502" s="30"/>
      <c r="AG502" s="31"/>
      <c r="AH502" s="31"/>
    </row>
    <row r="503" spans="19:34">
      <c r="S503" s="113"/>
      <c r="T503" s="113"/>
      <c r="U503" s="113"/>
      <c r="V503" s="119"/>
      <c r="AC503" s="28"/>
      <c r="AD503" s="29"/>
      <c r="AE503" s="28"/>
      <c r="AF503" s="30"/>
      <c r="AG503" s="31"/>
      <c r="AH503" s="31"/>
    </row>
    <row r="504" spans="19:34">
      <c r="S504" s="113"/>
      <c r="T504" s="113"/>
      <c r="U504" s="113"/>
      <c r="V504" s="119"/>
      <c r="AC504" s="28"/>
      <c r="AD504" s="29"/>
      <c r="AE504" s="28"/>
      <c r="AF504" s="30"/>
      <c r="AG504" s="31"/>
      <c r="AH504" s="31"/>
    </row>
    <row r="505" spans="19:34">
      <c r="S505" s="113"/>
      <c r="T505" s="113"/>
      <c r="U505" s="113"/>
      <c r="V505" s="119"/>
      <c r="AC505" s="28"/>
      <c r="AD505" s="29"/>
      <c r="AE505" s="28"/>
      <c r="AF505" s="30"/>
      <c r="AG505" s="31"/>
      <c r="AH505" s="31"/>
    </row>
    <row r="506" spans="19:34">
      <c r="S506" s="113"/>
      <c r="T506" s="113"/>
      <c r="U506" s="113"/>
      <c r="V506" s="119"/>
      <c r="AC506" s="28"/>
      <c r="AD506" s="29"/>
      <c r="AE506" s="28"/>
      <c r="AF506" s="30"/>
      <c r="AG506" s="31"/>
      <c r="AH506" s="31"/>
    </row>
    <row r="507" spans="19:34">
      <c r="S507" s="113"/>
      <c r="T507" s="113"/>
      <c r="U507" s="113"/>
      <c r="V507" s="119"/>
      <c r="AC507" s="28"/>
      <c r="AD507" s="29"/>
      <c r="AE507" s="28"/>
      <c r="AF507" s="30"/>
      <c r="AG507" s="31"/>
      <c r="AH507" s="31"/>
    </row>
    <row r="508" spans="19:34">
      <c r="S508" s="113"/>
      <c r="T508" s="113"/>
      <c r="U508" s="113"/>
      <c r="V508" s="119"/>
      <c r="AC508" s="28"/>
      <c r="AD508" s="29"/>
      <c r="AE508" s="28"/>
      <c r="AF508" s="30"/>
      <c r="AG508" s="31"/>
      <c r="AH508" s="31"/>
    </row>
    <row r="509" spans="19:34">
      <c r="S509" s="113"/>
      <c r="T509" s="113"/>
      <c r="U509" s="113"/>
      <c r="V509" s="119"/>
      <c r="AC509" s="28"/>
      <c r="AD509" s="29"/>
      <c r="AE509" s="28"/>
      <c r="AF509" s="30"/>
      <c r="AG509" s="31"/>
      <c r="AH509" s="31"/>
    </row>
    <row r="510" spans="19:34">
      <c r="S510" s="113"/>
      <c r="T510" s="113"/>
      <c r="U510" s="113"/>
      <c r="V510" s="119"/>
      <c r="AC510" s="28"/>
      <c r="AD510" s="29"/>
      <c r="AE510" s="28"/>
      <c r="AF510" s="30"/>
      <c r="AG510" s="31"/>
      <c r="AH510" s="31"/>
    </row>
    <row r="511" spans="19:34">
      <c r="S511" s="113"/>
      <c r="T511" s="113"/>
      <c r="U511" s="113"/>
      <c r="V511" s="119"/>
      <c r="AC511" s="28"/>
      <c r="AD511" s="29"/>
      <c r="AE511" s="28"/>
      <c r="AF511" s="30"/>
      <c r="AG511" s="31"/>
      <c r="AH511" s="31"/>
    </row>
    <row r="512" spans="19:34">
      <c r="S512" s="113"/>
      <c r="T512" s="113"/>
      <c r="U512" s="113"/>
      <c r="V512" s="119"/>
      <c r="AC512" s="28"/>
      <c r="AD512" s="29"/>
      <c r="AE512" s="28"/>
      <c r="AF512" s="30"/>
      <c r="AG512" s="31"/>
      <c r="AH512" s="31"/>
    </row>
    <row r="513" spans="19:34">
      <c r="S513" s="113"/>
      <c r="T513" s="113"/>
      <c r="U513" s="113"/>
      <c r="V513" s="119"/>
      <c r="AC513" s="28"/>
      <c r="AD513" s="29"/>
      <c r="AE513" s="28"/>
      <c r="AF513" s="30"/>
      <c r="AG513" s="31"/>
      <c r="AH513" s="31"/>
    </row>
    <row r="514" spans="19:34">
      <c r="S514" s="113"/>
      <c r="T514" s="113"/>
      <c r="U514" s="113"/>
      <c r="V514" s="119"/>
      <c r="AC514" s="28"/>
      <c r="AD514" s="29"/>
      <c r="AE514" s="28"/>
      <c r="AF514" s="30"/>
      <c r="AG514" s="31"/>
      <c r="AH514" s="31"/>
    </row>
    <row r="515" spans="19:34">
      <c r="S515" s="113"/>
      <c r="T515" s="113"/>
      <c r="U515" s="113"/>
      <c r="V515" s="119"/>
      <c r="AC515" s="28"/>
      <c r="AD515" s="29"/>
      <c r="AE515" s="28"/>
      <c r="AF515" s="30"/>
      <c r="AG515" s="31"/>
      <c r="AH515" s="31"/>
    </row>
    <row r="516" spans="19:34">
      <c r="S516" s="113"/>
      <c r="T516" s="113"/>
      <c r="U516" s="113"/>
      <c r="V516" s="119"/>
      <c r="AC516" s="28"/>
      <c r="AD516" s="29"/>
      <c r="AE516" s="28"/>
      <c r="AF516" s="30"/>
      <c r="AG516" s="31"/>
      <c r="AH516" s="31"/>
    </row>
    <row r="517" spans="19:34">
      <c r="S517" s="113"/>
      <c r="T517" s="113"/>
      <c r="U517" s="113"/>
      <c r="V517" s="119"/>
      <c r="AC517" s="28"/>
      <c r="AD517" s="29"/>
      <c r="AE517" s="28"/>
      <c r="AF517" s="30"/>
      <c r="AG517" s="31"/>
      <c r="AH517" s="31"/>
    </row>
    <row r="518" spans="19:34">
      <c r="S518" s="113"/>
      <c r="T518" s="113"/>
      <c r="U518" s="113"/>
      <c r="V518" s="119"/>
      <c r="AC518" s="28"/>
      <c r="AD518" s="29"/>
      <c r="AE518" s="28"/>
      <c r="AF518" s="30"/>
      <c r="AG518" s="31"/>
      <c r="AH518" s="31"/>
    </row>
    <row r="519" spans="19:34">
      <c r="S519" s="113"/>
      <c r="T519" s="113"/>
      <c r="U519" s="113"/>
      <c r="V519" s="119"/>
      <c r="AC519" s="28"/>
      <c r="AD519" s="29"/>
      <c r="AE519" s="28"/>
      <c r="AF519" s="30"/>
      <c r="AG519" s="31"/>
      <c r="AH519" s="31"/>
    </row>
    <row r="520" spans="19:34">
      <c r="S520" s="113"/>
      <c r="T520" s="113"/>
      <c r="U520" s="113"/>
      <c r="V520" s="119"/>
      <c r="AC520" s="28"/>
      <c r="AD520" s="29"/>
      <c r="AE520" s="28"/>
      <c r="AF520" s="30"/>
      <c r="AG520" s="31"/>
      <c r="AH520" s="31"/>
    </row>
    <row r="521" spans="19:34">
      <c r="S521" s="113"/>
      <c r="T521" s="113"/>
      <c r="U521" s="113"/>
      <c r="V521" s="119"/>
      <c r="AC521" s="28"/>
      <c r="AD521" s="29"/>
      <c r="AE521" s="28"/>
      <c r="AF521" s="30"/>
      <c r="AG521" s="31"/>
      <c r="AH521" s="31"/>
    </row>
    <row r="522" spans="19:34">
      <c r="S522" s="113"/>
      <c r="T522" s="113"/>
      <c r="U522" s="113"/>
      <c r="V522" s="119"/>
      <c r="AC522" s="28"/>
      <c r="AD522" s="29"/>
      <c r="AE522" s="28"/>
      <c r="AF522" s="30"/>
      <c r="AG522" s="31"/>
      <c r="AH522" s="31"/>
    </row>
    <row r="523" spans="19:34">
      <c r="S523" s="113"/>
      <c r="T523" s="113"/>
      <c r="U523" s="113"/>
      <c r="V523" s="119"/>
      <c r="AC523" s="28"/>
      <c r="AD523" s="29"/>
      <c r="AE523" s="28"/>
      <c r="AF523" s="30"/>
      <c r="AG523" s="31"/>
      <c r="AH523" s="31"/>
    </row>
    <row r="524" spans="19:34">
      <c r="S524" s="113"/>
      <c r="T524" s="113"/>
      <c r="U524" s="113"/>
      <c r="V524" s="119"/>
      <c r="AC524" s="28"/>
      <c r="AD524" s="29"/>
      <c r="AE524" s="28"/>
      <c r="AF524" s="30"/>
      <c r="AG524" s="31"/>
      <c r="AH524" s="31"/>
    </row>
    <row r="525" spans="19:34">
      <c r="S525" s="113"/>
      <c r="T525" s="113"/>
      <c r="U525" s="113"/>
      <c r="V525" s="119"/>
      <c r="AC525" s="28"/>
      <c r="AD525" s="29"/>
      <c r="AE525" s="28"/>
      <c r="AF525" s="30"/>
      <c r="AG525" s="31"/>
      <c r="AH525" s="31"/>
    </row>
    <row r="526" spans="19:34">
      <c r="S526" s="113"/>
      <c r="T526" s="113"/>
      <c r="U526" s="113"/>
      <c r="V526" s="119"/>
      <c r="AC526" s="28"/>
      <c r="AD526" s="29"/>
      <c r="AE526" s="28"/>
      <c r="AF526" s="30"/>
      <c r="AG526" s="31"/>
      <c r="AH526" s="31"/>
    </row>
    <row r="527" spans="19:34">
      <c r="S527" s="113"/>
      <c r="T527" s="113"/>
      <c r="U527" s="113"/>
      <c r="V527" s="119"/>
      <c r="AC527" s="28"/>
      <c r="AD527" s="29"/>
      <c r="AE527" s="28"/>
      <c r="AF527" s="30"/>
      <c r="AG527" s="31"/>
      <c r="AH527" s="31"/>
    </row>
    <row r="528" spans="19:34">
      <c r="S528" s="113"/>
      <c r="T528" s="113"/>
      <c r="U528" s="113"/>
      <c r="V528" s="119"/>
      <c r="AC528" s="28"/>
      <c r="AD528" s="29"/>
      <c r="AE528" s="28"/>
      <c r="AF528" s="30"/>
      <c r="AG528" s="31"/>
      <c r="AH528" s="31"/>
    </row>
    <row r="529" spans="19:34">
      <c r="S529" s="113"/>
      <c r="T529" s="113"/>
      <c r="U529" s="113"/>
      <c r="V529" s="119"/>
      <c r="AC529" s="28"/>
      <c r="AD529" s="29"/>
      <c r="AE529" s="28"/>
      <c r="AF529" s="30"/>
      <c r="AG529" s="31"/>
      <c r="AH529" s="31"/>
    </row>
    <row r="530" spans="19:34">
      <c r="S530" s="113"/>
      <c r="T530" s="113"/>
      <c r="U530" s="113"/>
      <c r="V530" s="119"/>
      <c r="AC530" s="28"/>
      <c r="AD530" s="29"/>
      <c r="AE530" s="28"/>
      <c r="AF530" s="30"/>
      <c r="AG530" s="31"/>
      <c r="AH530" s="31"/>
    </row>
    <row r="531" spans="19:34">
      <c r="S531" s="113"/>
      <c r="T531" s="113"/>
      <c r="U531" s="113"/>
      <c r="V531" s="119"/>
      <c r="AC531" s="28"/>
      <c r="AD531" s="29"/>
      <c r="AE531" s="28"/>
      <c r="AF531" s="30"/>
      <c r="AG531" s="31"/>
      <c r="AH531" s="31"/>
    </row>
    <row r="532" spans="19:34">
      <c r="S532" s="113"/>
      <c r="T532" s="113"/>
      <c r="U532" s="113"/>
      <c r="V532" s="119"/>
      <c r="AC532" s="28"/>
      <c r="AD532" s="29"/>
      <c r="AE532" s="28"/>
      <c r="AF532" s="30"/>
      <c r="AG532" s="31"/>
      <c r="AH532" s="31"/>
    </row>
    <row r="533" spans="19:34">
      <c r="S533" s="113"/>
      <c r="T533" s="113"/>
      <c r="U533" s="113"/>
      <c r="V533" s="119"/>
      <c r="AC533" s="28"/>
      <c r="AD533" s="29"/>
      <c r="AE533" s="28"/>
      <c r="AF533" s="30"/>
      <c r="AG533" s="31"/>
      <c r="AH533" s="31"/>
    </row>
    <row r="534" spans="19:34">
      <c r="S534" s="113"/>
      <c r="T534" s="113"/>
      <c r="U534" s="113"/>
      <c r="V534" s="119"/>
      <c r="AC534" s="28"/>
      <c r="AD534" s="29"/>
      <c r="AE534" s="28"/>
      <c r="AF534" s="30"/>
      <c r="AG534" s="31"/>
      <c r="AH534" s="31"/>
    </row>
    <row r="535" spans="19:34">
      <c r="S535" s="113"/>
      <c r="T535" s="113"/>
      <c r="U535" s="113"/>
      <c r="V535" s="119"/>
      <c r="AC535" s="28"/>
      <c r="AD535" s="29"/>
      <c r="AE535" s="28"/>
      <c r="AF535" s="30"/>
      <c r="AG535" s="31"/>
      <c r="AH535" s="31"/>
    </row>
    <row r="536" spans="19:34">
      <c r="S536" s="113"/>
      <c r="T536" s="113"/>
      <c r="U536" s="113"/>
      <c r="V536" s="119"/>
      <c r="AC536" s="28"/>
      <c r="AD536" s="29"/>
      <c r="AE536" s="28"/>
      <c r="AF536" s="30"/>
      <c r="AG536" s="31"/>
      <c r="AH536" s="31"/>
    </row>
    <row r="537" spans="19:34">
      <c r="S537" s="113"/>
      <c r="T537" s="113"/>
      <c r="U537" s="113"/>
      <c r="V537" s="119"/>
      <c r="AC537" s="28"/>
      <c r="AD537" s="29"/>
      <c r="AE537" s="28"/>
      <c r="AF537" s="30"/>
      <c r="AG537" s="31"/>
      <c r="AH537" s="31"/>
    </row>
    <row r="538" spans="19:34">
      <c r="S538" s="113"/>
      <c r="T538" s="113"/>
      <c r="U538" s="113"/>
      <c r="V538" s="119"/>
      <c r="AC538" s="28"/>
      <c r="AD538" s="29"/>
      <c r="AE538" s="28"/>
      <c r="AF538" s="30"/>
      <c r="AG538" s="31"/>
      <c r="AH538" s="31"/>
    </row>
    <row r="539" spans="19:34">
      <c r="S539" s="113"/>
      <c r="T539" s="113"/>
      <c r="U539" s="113"/>
      <c r="V539" s="119"/>
      <c r="AC539" s="28"/>
      <c r="AD539" s="29"/>
      <c r="AE539" s="28"/>
      <c r="AF539" s="30"/>
      <c r="AG539" s="31"/>
      <c r="AH539" s="31"/>
    </row>
    <row r="540" spans="19:34">
      <c r="S540" s="113"/>
      <c r="T540" s="113"/>
      <c r="U540" s="113"/>
      <c r="V540" s="119"/>
      <c r="AC540" s="28"/>
      <c r="AD540" s="29"/>
      <c r="AE540" s="28"/>
      <c r="AF540" s="30"/>
      <c r="AG540" s="31"/>
      <c r="AH540" s="31"/>
    </row>
    <row r="541" spans="19:34">
      <c r="S541" s="113"/>
      <c r="T541" s="113"/>
      <c r="U541" s="113"/>
      <c r="V541" s="119"/>
      <c r="AC541" s="28"/>
      <c r="AD541" s="29"/>
      <c r="AE541" s="28"/>
      <c r="AF541" s="30"/>
      <c r="AG541" s="31"/>
      <c r="AH541" s="31"/>
    </row>
    <row r="542" spans="19:34">
      <c r="S542" s="113"/>
      <c r="T542" s="113"/>
      <c r="U542" s="113"/>
      <c r="V542" s="119"/>
      <c r="AC542" s="28"/>
      <c r="AD542" s="29"/>
      <c r="AE542" s="28"/>
      <c r="AF542" s="30"/>
      <c r="AG542" s="31"/>
      <c r="AH542" s="31"/>
    </row>
    <row r="543" spans="19:34">
      <c r="S543" s="113"/>
      <c r="T543" s="113"/>
      <c r="U543" s="113"/>
      <c r="V543" s="119"/>
      <c r="AC543" s="28"/>
      <c r="AD543" s="29"/>
      <c r="AE543" s="28"/>
      <c r="AF543" s="30"/>
      <c r="AG543" s="31"/>
      <c r="AH543" s="31"/>
    </row>
    <row r="544" spans="19:34">
      <c r="S544" s="113"/>
      <c r="T544" s="113"/>
      <c r="U544" s="113"/>
      <c r="V544" s="119"/>
      <c r="AC544" s="28"/>
      <c r="AD544" s="29"/>
      <c r="AE544" s="28"/>
      <c r="AF544" s="30"/>
      <c r="AG544" s="31"/>
      <c r="AH544" s="31"/>
    </row>
    <row r="545" spans="19:34">
      <c r="S545" s="113"/>
      <c r="T545" s="113"/>
      <c r="U545" s="113"/>
      <c r="V545" s="119"/>
      <c r="AC545" s="28"/>
      <c r="AD545" s="29"/>
      <c r="AE545" s="28"/>
      <c r="AF545" s="30"/>
      <c r="AG545" s="31"/>
      <c r="AH545" s="31"/>
    </row>
    <row r="546" spans="19:34">
      <c r="S546" s="113"/>
      <c r="T546" s="113"/>
      <c r="U546" s="113"/>
      <c r="V546" s="119"/>
      <c r="AC546" s="28"/>
      <c r="AD546" s="29"/>
      <c r="AE546" s="28"/>
      <c r="AF546" s="30"/>
      <c r="AG546" s="31"/>
      <c r="AH546" s="31"/>
    </row>
    <row r="547" spans="19:34">
      <c r="S547" s="113"/>
      <c r="T547" s="113"/>
      <c r="U547" s="113"/>
      <c r="V547" s="119"/>
      <c r="AC547" s="28"/>
      <c r="AD547" s="29"/>
      <c r="AE547" s="28"/>
      <c r="AF547" s="30"/>
      <c r="AG547" s="31"/>
      <c r="AH547" s="31"/>
    </row>
    <row r="548" spans="19:34">
      <c r="S548" s="113"/>
      <c r="T548" s="113"/>
      <c r="U548" s="113"/>
      <c r="V548" s="119"/>
      <c r="AC548" s="28"/>
      <c r="AD548" s="29"/>
      <c r="AE548" s="28"/>
      <c r="AF548" s="30"/>
      <c r="AG548" s="31"/>
      <c r="AH548" s="31"/>
    </row>
    <row r="549" spans="19:34">
      <c r="S549" s="113"/>
      <c r="T549" s="113"/>
      <c r="U549" s="113"/>
      <c r="V549" s="119"/>
      <c r="AC549" s="28"/>
      <c r="AD549" s="29"/>
      <c r="AE549" s="28"/>
      <c r="AF549" s="30"/>
      <c r="AG549" s="31"/>
      <c r="AH549" s="31"/>
    </row>
    <row r="550" spans="19:34">
      <c r="S550" s="113"/>
      <c r="T550" s="113"/>
      <c r="U550" s="113"/>
      <c r="V550" s="119"/>
      <c r="AC550" s="28"/>
      <c r="AD550" s="29"/>
      <c r="AE550" s="28"/>
      <c r="AF550" s="30"/>
      <c r="AG550" s="31"/>
      <c r="AH550" s="31"/>
    </row>
    <row r="551" spans="19:34">
      <c r="S551" s="113"/>
      <c r="T551" s="113"/>
      <c r="U551" s="113"/>
      <c r="V551" s="119"/>
      <c r="AC551" s="28"/>
      <c r="AD551" s="29"/>
      <c r="AE551" s="28"/>
      <c r="AF551" s="30"/>
      <c r="AG551" s="31"/>
      <c r="AH551" s="31"/>
    </row>
    <row r="552" spans="19:34">
      <c r="S552" s="113"/>
      <c r="T552" s="113"/>
      <c r="U552" s="113"/>
      <c r="V552" s="119"/>
      <c r="AC552" s="28"/>
      <c r="AD552" s="29"/>
      <c r="AE552" s="28"/>
      <c r="AF552" s="30"/>
      <c r="AG552" s="31"/>
      <c r="AH552" s="31"/>
    </row>
    <row r="553" spans="19:34">
      <c r="S553" s="113"/>
      <c r="T553" s="113"/>
      <c r="U553" s="113"/>
      <c r="V553" s="119"/>
      <c r="AC553" s="28"/>
      <c r="AD553" s="29"/>
      <c r="AE553" s="28"/>
      <c r="AF553" s="30"/>
      <c r="AG553" s="31"/>
      <c r="AH553" s="31"/>
    </row>
    <row r="554" spans="19:34">
      <c r="S554" s="113"/>
      <c r="T554" s="113"/>
      <c r="U554" s="113"/>
      <c r="V554" s="119"/>
      <c r="AC554" s="28"/>
      <c r="AD554" s="29"/>
      <c r="AE554" s="28"/>
      <c r="AF554" s="30"/>
      <c r="AG554" s="31"/>
      <c r="AH554" s="31"/>
    </row>
    <row r="555" spans="19:34">
      <c r="S555" s="113"/>
      <c r="T555" s="113"/>
      <c r="U555" s="113"/>
      <c r="V555" s="119"/>
      <c r="AC555" s="28"/>
      <c r="AD555" s="29"/>
      <c r="AE555" s="28"/>
      <c r="AF555" s="30"/>
      <c r="AG555" s="31"/>
      <c r="AH555" s="31"/>
    </row>
    <row r="556" spans="19:34">
      <c r="S556" s="113"/>
      <c r="T556" s="113"/>
      <c r="U556" s="113"/>
      <c r="V556" s="119"/>
      <c r="AC556" s="28"/>
      <c r="AD556" s="29"/>
      <c r="AE556" s="28"/>
      <c r="AF556" s="30"/>
      <c r="AG556" s="31"/>
      <c r="AH556" s="31"/>
    </row>
    <row r="557" spans="19:34">
      <c r="S557" s="113"/>
      <c r="T557" s="113"/>
      <c r="U557" s="113"/>
      <c r="V557" s="119"/>
      <c r="AC557" s="28"/>
      <c r="AD557" s="29"/>
      <c r="AE557" s="28"/>
      <c r="AF557" s="30"/>
      <c r="AG557" s="31"/>
      <c r="AH557" s="31"/>
    </row>
    <row r="558" spans="19:34">
      <c r="S558" s="113"/>
      <c r="T558" s="113"/>
      <c r="U558" s="113"/>
      <c r="V558" s="119"/>
      <c r="AC558" s="28"/>
      <c r="AD558" s="29"/>
      <c r="AE558" s="28"/>
      <c r="AF558" s="30"/>
      <c r="AG558" s="31"/>
      <c r="AH558" s="31"/>
    </row>
    <row r="559" spans="19:34">
      <c r="S559" s="113"/>
      <c r="T559" s="113"/>
      <c r="U559" s="113"/>
      <c r="V559" s="119"/>
      <c r="AC559" s="28"/>
      <c r="AD559" s="29"/>
      <c r="AE559" s="28"/>
      <c r="AF559" s="30"/>
      <c r="AG559" s="31"/>
      <c r="AH559" s="31"/>
    </row>
    <row r="560" spans="19:34">
      <c r="S560" s="113"/>
      <c r="T560" s="113"/>
      <c r="U560" s="113"/>
      <c r="V560" s="119"/>
      <c r="AC560" s="28"/>
      <c r="AD560" s="29"/>
      <c r="AE560" s="28"/>
      <c r="AF560" s="30"/>
      <c r="AG560" s="31"/>
      <c r="AH560" s="31"/>
    </row>
    <row r="561" spans="19:34">
      <c r="S561" s="113"/>
      <c r="T561" s="113"/>
      <c r="U561" s="113"/>
      <c r="V561" s="119"/>
      <c r="AC561" s="28"/>
      <c r="AD561" s="29"/>
      <c r="AE561" s="28"/>
      <c r="AF561" s="30"/>
      <c r="AG561" s="31"/>
      <c r="AH561" s="31"/>
    </row>
    <row r="562" spans="19:34">
      <c r="S562" s="113"/>
      <c r="T562" s="113"/>
      <c r="U562" s="113"/>
      <c r="V562" s="119"/>
      <c r="AC562" s="28"/>
      <c r="AD562" s="29"/>
      <c r="AE562" s="28"/>
      <c r="AF562" s="30"/>
      <c r="AG562" s="31"/>
      <c r="AH562" s="31"/>
    </row>
    <row r="563" spans="19:34">
      <c r="S563" s="113"/>
      <c r="T563" s="113"/>
      <c r="U563" s="113"/>
      <c r="V563" s="119"/>
      <c r="AC563" s="28"/>
      <c r="AD563" s="29"/>
      <c r="AE563" s="28"/>
      <c r="AF563" s="30"/>
      <c r="AG563" s="31"/>
      <c r="AH563" s="31"/>
    </row>
    <row r="564" spans="19:34">
      <c r="S564" s="113"/>
      <c r="T564" s="113"/>
      <c r="U564" s="113"/>
      <c r="V564" s="119"/>
      <c r="AC564" s="28"/>
      <c r="AD564" s="29"/>
      <c r="AE564" s="28"/>
      <c r="AF564" s="30"/>
      <c r="AG564" s="31"/>
      <c r="AH564" s="31"/>
    </row>
    <row r="565" spans="19:34">
      <c r="S565" s="113"/>
      <c r="T565" s="113"/>
      <c r="U565" s="113"/>
      <c r="V565" s="119"/>
      <c r="AC565" s="28"/>
      <c r="AD565" s="29"/>
      <c r="AE565" s="28"/>
      <c r="AF565" s="30"/>
      <c r="AG565" s="31"/>
      <c r="AH565" s="31"/>
    </row>
    <row r="566" spans="19:34">
      <c r="S566" s="113"/>
      <c r="T566" s="113"/>
      <c r="U566" s="113"/>
      <c r="V566" s="119"/>
      <c r="AC566" s="28"/>
      <c r="AD566" s="29"/>
      <c r="AE566" s="28"/>
      <c r="AF566" s="30"/>
      <c r="AG566" s="31"/>
      <c r="AH566" s="31"/>
    </row>
    <row r="567" spans="19:34">
      <c r="S567" s="113"/>
      <c r="T567" s="113"/>
      <c r="U567" s="113"/>
      <c r="V567" s="119"/>
      <c r="AC567" s="28"/>
      <c r="AD567" s="29"/>
      <c r="AE567" s="28"/>
      <c r="AF567" s="30"/>
      <c r="AG567" s="31"/>
      <c r="AH567" s="31"/>
    </row>
    <row r="568" spans="19:34">
      <c r="S568" s="113"/>
      <c r="T568" s="113"/>
      <c r="U568" s="113"/>
      <c r="V568" s="119"/>
      <c r="AC568" s="28"/>
      <c r="AD568" s="29"/>
      <c r="AE568" s="28"/>
      <c r="AF568" s="30"/>
      <c r="AG568" s="31"/>
      <c r="AH568" s="31"/>
    </row>
    <row r="569" spans="19:34">
      <c r="S569" s="113"/>
      <c r="T569" s="113"/>
      <c r="U569" s="113"/>
      <c r="V569" s="119"/>
      <c r="AC569" s="28"/>
      <c r="AD569" s="29"/>
      <c r="AE569" s="28"/>
      <c r="AF569" s="30"/>
      <c r="AG569" s="31"/>
      <c r="AH569" s="31"/>
    </row>
    <row r="570" spans="19:34">
      <c r="S570" s="113"/>
      <c r="T570" s="113"/>
      <c r="U570" s="113"/>
      <c r="V570" s="119"/>
      <c r="AC570" s="28"/>
      <c r="AD570" s="29"/>
      <c r="AE570" s="28"/>
      <c r="AF570" s="30"/>
      <c r="AG570" s="31"/>
      <c r="AH570" s="31"/>
    </row>
    <row r="571" spans="19:34">
      <c r="S571" s="113"/>
      <c r="T571" s="113"/>
      <c r="U571" s="113"/>
      <c r="V571" s="119"/>
      <c r="AC571" s="28"/>
      <c r="AD571" s="29"/>
      <c r="AE571" s="28"/>
      <c r="AF571" s="30"/>
      <c r="AG571" s="31"/>
      <c r="AH571" s="31"/>
    </row>
    <row r="572" spans="19:34">
      <c r="S572" s="113"/>
      <c r="T572" s="113"/>
      <c r="U572" s="113"/>
      <c r="V572" s="119"/>
      <c r="AC572" s="28"/>
      <c r="AD572" s="29"/>
      <c r="AE572" s="28"/>
      <c r="AF572" s="30"/>
      <c r="AG572" s="31"/>
      <c r="AH572" s="31"/>
    </row>
    <row r="573" spans="19:34">
      <c r="S573" s="113"/>
      <c r="T573" s="113"/>
      <c r="U573" s="113"/>
      <c r="V573" s="119"/>
      <c r="AC573" s="28"/>
      <c r="AD573" s="29"/>
      <c r="AE573" s="28"/>
      <c r="AF573" s="30"/>
      <c r="AG573" s="31"/>
      <c r="AH573" s="31"/>
    </row>
    <row r="574" spans="19:34">
      <c r="S574" s="113"/>
      <c r="T574" s="113"/>
      <c r="U574" s="113"/>
      <c r="V574" s="119"/>
      <c r="AC574" s="28"/>
      <c r="AD574" s="29"/>
      <c r="AE574" s="28"/>
      <c r="AF574" s="30"/>
      <c r="AG574" s="31"/>
      <c r="AH574" s="31"/>
    </row>
    <row r="575" spans="19:34">
      <c r="S575" s="113"/>
      <c r="T575" s="113"/>
      <c r="U575" s="113"/>
      <c r="V575" s="119"/>
      <c r="AC575" s="28"/>
      <c r="AD575" s="29"/>
      <c r="AE575" s="28"/>
      <c r="AF575" s="30"/>
      <c r="AG575" s="31"/>
      <c r="AH575" s="31"/>
    </row>
    <row r="576" spans="19:34">
      <c r="S576" s="113"/>
      <c r="T576" s="113"/>
      <c r="U576" s="113"/>
      <c r="V576" s="119"/>
      <c r="AC576" s="28"/>
      <c r="AD576" s="29"/>
      <c r="AE576" s="28"/>
      <c r="AF576" s="30"/>
      <c r="AG576" s="31"/>
      <c r="AH576" s="31"/>
    </row>
    <row r="577" spans="19:34">
      <c r="S577" s="113"/>
      <c r="T577" s="113"/>
      <c r="U577" s="113"/>
      <c r="V577" s="119"/>
      <c r="AC577" s="28"/>
      <c r="AD577" s="29"/>
      <c r="AE577" s="28"/>
      <c r="AF577" s="30"/>
      <c r="AG577" s="31"/>
      <c r="AH577" s="31"/>
    </row>
    <row r="578" spans="19:34">
      <c r="S578" s="113"/>
      <c r="T578" s="113"/>
      <c r="U578" s="113"/>
      <c r="V578" s="119"/>
      <c r="AC578" s="28"/>
      <c r="AD578" s="29"/>
      <c r="AE578" s="28"/>
      <c r="AF578" s="30"/>
      <c r="AG578" s="31"/>
      <c r="AH578" s="31"/>
    </row>
    <row r="579" spans="19:34">
      <c r="S579" s="113"/>
      <c r="T579" s="113"/>
      <c r="U579" s="113"/>
      <c r="V579" s="119"/>
      <c r="AC579" s="28"/>
      <c r="AD579" s="29"/>
      <c r="AE579" s="28"/>
      <c r="AF579" s="30"/>
      <c r="AG579" s="31"/>
      <c r="AH579" s="31"/>
    </row>
    <row r="580" spans="19:34">
      <c r="S580" s="113"/>
      <c r="T580" s="113"/>
      <c r="U580" s="113"/>
      <c r="V580" s="119"/>
      <c r="AC580" s="28"/>
      <c r="AD580" s="29"/>
      <c r="AE580" s="28"/>
      <c r="AF580" s="30"/>
      <c r="AG580" s="31"/>
      <c r="AH580" s="31"/>
    </row>
    <row r="581" spans="19:34">
      <c r="S581" s="113"/>
      <c r="T581" s="113"/>
      <c r="U581" s="113"/>
      <c r="V581" s="119"/>
      <c r="AC581" s="28"/>
      <c r="AD581" s="29"/>
      <c r="AE581" s="28"/>
      <c r="AF581" s="30"/>
      <c r="AG581" s="31"/>
      <c r="AH581" s="31"/>
    </row>
    <row r="582" spans="19:34">
      <c r="S582" s="113"/>
      <c r="T582" s="113"/>
      <c r="U582" s="113"/>
      <c r="V582" s="119"/>
      <c r="AC582" s="28"/>
      <c r="AD582" s="29"/>
      <c r="AE582" s="28"/>
      <c r="AF582" s="30"/>
      <c r="AG582" s="31"/>
      <c r="AH582" s="31"/>
    </row>
    <row r="583" spans="19:34">
      <c r="S583" s="113"/>
      <c r="T583" s="113"/>
      <c r="U583" s="113"/>
      <c r="V583" s="119"/>
      <c r="AC583" s="28"/>
      <c r="AD583" s="29"/>
      <c r="AE583" s="28"/>
      <c r="AF583" s="30"/>
      <c r="AG583" s="31"/>
      <c r="AH583" s="31"/>
    </row>
    <row r="584" spans="19:34">
      <c r="S584" s="113"/>
      <c r="T584" s="113"/>
      <c r="U584" s="113"/>
      <c r="V584" s="119"/>
      <c r="AC584" s="28"/>
      <c r="AD584" s="29"/>
      <c r="AE584" s="28"/>
      <c r="AF584" s="30"/>
      <c r="AG584" s="31"/>
      <c r="AH584" s="31"/>
    </row>
    <row r="585" spans="19:34">
      <c r="S585" s="113"/>
      <c r="T585" s="113"/>
      <c r="U585" s="113"/>
      <c r="V585" s="119"/>
      <c r="AC585" s="28"/>
      <c r="AD585" s="29"/>
      <c r="AE585" s="28"/>
      <c r="AF585" s="30"/>
      <c r="AG585" s="31"/>
      <c r="AH585" s="31"/>
    </row>
    <row r="586" spans="19:34">
      <c r="S586" s="113"/>
      <c r="T586" s="113"/>
      <c r="U586" s="113"/>
      <c r="V586" s="119"/>
      <c r="AC586" s="28"/>
      <c r="AD586" s="29"/>
      <c r="AE586" s="28"/>
      <c r="AF586" s="30"/>
      <c r="AG586" s="31"/>
      <c r="AH586" s="31"/>
    </row>
    <row r="587" spans="19:34">
      <c r="S587" s="113"/>
      <c r="T587" s="113"/>
      <c r="U587" s="113"/>
      <c r="V587" s="119"/>
      <c r="AC587" s="28"/>
      <c r="AD587" s="29"/>
      <c r="AE587" s="28"/>
      <c r="AF587" s="30"/>
      <c r="AG587" s="31"/>
      <c r="AH587" s="31"/>
    </row>
    <row r="588" spans="19:34">
      <c r="S588" s="113"/>
      <c r="T588" s="113"/>
      <c r="U588" s="113"/>
      <c r="V588" s="119"/>
      <c r="AC588" s="28"/>
      <c r="AD588" s="29"/>
      <c r="AE588" s="28"/>
      <c r="AF588" s="30"/>
      <c r="AG588" s="31"/>
      <c r="AH588" s="31"/>
    </row>
    <row r="589" spans="19:34">
      <c r="S589" s="113"/>
      <c r="T589" s="113"/>
      <c r="U589" s="113"/>
      <c r="V589" s="119"/>
      <c r="AC589" s="28"/>
      <c r="AD589" s="29"/>
      <c r="AE589" s="28"/>
      <c r="AF589" s="30"/>
      <c r="AG589" s="31"/>
      <c r="AH589" s="31"/>
    </row>
    <row r="590" spans="19:34">
      <c r="S590" s="113"/>
      <c r="T590" s="113"/>
      <c r="U590" s="113"/>
      <c r="V590" s="119"/>
      <c r="AC590" s="28"/>
      <c r="AD590" s="29"/>
      <c r="AE590" s="28"/>
      <c r="AF590" s="30"/>
      <c r="AG590" s="31"/>
      <c r="AH590" s="31"/>
    </row>
    <row r="591" spans="19:34">
      <c r="S591" s="113"/>
      <c r="T591" s="113"/>
      <c r="U591" s="113"/>
      <c r="V591" s="119"/>
      <c r="AC591" s="28"/>
      <c r="AD591" s="29"/>
      <c r="AE591" s="28"/>
      <c r="AF591" s="30"/>
      <c r="AG591" s="31"/>
      <c r="AH591" s="31"/>
    </row>
    <row r="592" spans="19:34">
      <c r="S592" s="113"/>
      <c r="T592" s="113"/>
      <c r="U592" s="113"/>
      <c r="V592" s="119"/>
      <c r="AC592" s="28"/>
      <c r="AD592" s="29"/>
      <c r="AE592" s="28"/>
      <c r="AF592" s="30"/>
      <c r="AG592" s="31"/>
      <c r="AH592" s="31"/>
    </row>
    <row r="593" spans="19:34">
      <c r="S593" s="113"/>
      <c r="T593" s="113"/>
      <c r="U593" s="113"/>
      <c r="V593" s="119"/>
      <c r="AC593" s="28"/>
      <c r="AD593" s="29"/>
      <c r="AE593" s="28"/>
      <c r="AF593" s="30"/>
      <c r="AG593" s="31"/>
      <c r="AH593" s="31"/>
    </row>
    <row r="594" spans="19:34">
      <c r="S594" s="113"/>
      <c r="T594" s="113"/>
      <c r="U594" s="113"/>
      <c r="V594" s="119"/>
      <c r="AC594" s="28"/>
      <c r="AD594" s="29"/>
      <c r="AE594" s="28"/>
      <c r="AF594" s="30"/>
      <c r="AG594" s="31"/>
      <c r="AH594" s="31"/>
    </row>
    <row r="595" spans="19:34">
      <c r="S595" s="113"/>
      <c r="T595" s="113"/>
      <c r="U595" s="113"/>
      <c r="V595" s="119"/>
      <c r="AC595" s="28"/>
      <c r="AD595" s="29"/>
      <c r="AE595" s="28"/>
      <c r="AF595" s="30"/>
      <c r="AG595" s="31"/>
      <c r="AH595" s="31"/>
    </row>
    <row r="596" spans="19:34">
      <c r="S596" s="113"/>
      <c r="T596" s="113"/>
      <c r="U596" s="113"/>
      <c r="V596" s="119"/>
      <c r="AC596" s="28"/>
      <c r="AD596" s="29"/>
      <c r="AE596" s="28"/>
      <c r="AF596" s="30"/>
      <c r="AG596" s="31"/>
      <c r="AH596" s="31"/>
    </row>
    <row r="597" spans="19:34">
      <c r="S597" s="113"/>
      <c r="T597" s="113"/>
      <c r="U597" s="113"/>
      <c r="V597" s="119"/>
      <c r="AC597" s="28"/>
      <c r="AD597" s="29"/>
      <c r="AE597" s="28"/>
      <c r="AF597" s="30"/>
      <c r="AG597" s="31"/>
      <c r="AH597" s="31"/>
    </row>
    <row r="598" spans="19:34">
      <c r="S598" s="113"/>
      <c r="T598" s="113"/>
      <c r="U598" s="113"/>
      <c r="V598" s="119"/>
      <c r="AC598" s="28"/>
      <c r="AD598" s="29"/>
      <c r="AE598" s="28"/>
      <c r="AF598" s="30"/>
      <c r="AG598" s="31"/>
      <c r="AH598" s="31"/>
    </row>
    <row r="599" spans="19:34">
      <c r="S599" s="113"/>
      <c r="T599" s="113"/>
      <c r="U599" s="113"/>
      <c r="V599" s="119"/>
      <c r="AC599" s="28"/>
      <c r="AD599" s="29"/>
      <c r="AE599" s="28"/>
      <c r="AF599" s="30"/>
      <c r="AG599" s="31"/>
      <c r="AH599" s="31"/>
    </row>
    <row r="600" spans="19:34">
      <c r="S600" s="113"/>
      <c r="T600" s="113"/>
      <c r="U600" s="113"/>
      <c r="V600" s="119"/>
      <c r="AC600" s="28"/>
      <c r="AD600" s="29"/>
      <c r="AE600" s="28"/>
      <c r="AF600" s="30"/>
      <c r="AG600" s="31"/>
      <c r="AH600" s="31"/>
    </row>
    <row r="601" spans="19:34">
      <c r="S601" s="113"/>
      <c r="T601" s="113"/>
      <c r="U601" s="113"/>
      <c r="V601" s="119"/>
      <c r="AC601" s="28"/>
      <c r="AD601" s="29"/>
      <c r="AE601" s="28"/>
      <c r="AF601" s="30"/>
      <c r="AG601" s="31"/>
      <c r="AH601" s="31"/>
    </row>
    <row r="602" spans="19:34">
      <c r="S602" s="113"/>
      <c r="T602" s="113"/>
      <c r="U602" s="113"/>
      <c r="V602" s="119"/>
      <c r="AC602" s="28"/>
      <c r="AD602" s="29"/>
      <c r="AE602" s="28"/>
      <c r="AF602" s="30"/>
      <c r="AG602" s="31"/>
      <c r="AH602" s="31"/>
    </row>
    <row r="603" spans="19:34">
      <c r="S603" s="113"/>
      <c r="T603" s="113"/>
      <c r="U603" s="113"/>
      <c r="V603" s="119"/>
      <c r="AC603" s="28"/>
      <c r="AD603" s="29"/>
      <c r="AE603" s="28"/>
      <c r="AF603" s="30"/>
      <c r="AG603" s="31"/>
      <c r="AH603" s="31"/>
    </row>
    <row r="604" spans="19:34">
      <c r="S604" s="113"/>
      <c r="T604" s="113"/>
      <c r="U604" s="113"/>
      <c r="V604" s="119"/>
      <c r="AC604" s="28"/>
      <c r="AD604" s="29"/>
      <c r="AE604" s="28"/>
      <c r="AF604" s="30"/>
      <c r="AG604" s="31"/>
      <c r="AH604" s="31"/>
    </row>
    <row r="605" spans="19:34">
      <c r="S605" s="113"/>
      <c r="T605" s="113"/>
      <c r="U605" s="113"/>
      <c r="V605" s="119"/>
      <c r="AC605" s="28"/>
      <c r="AD605" s="29"/>
      <c r="AE605" s="28"/>
      <c r="AF605" s="30"/>
      <c r="AG605" s="31"/>
      <c r="AH605" s="31"/>
    </row>
    <row r="606" spans="19:34">
      <c r="S606" s="113"/>
      <c r="T606" s="113"/>
      <c r="U606" s="113"/>
      <c r="V606" s="119"/>
      <c r="AC606" s="28"/>
      <c r="AD606" s="29"/>
      <c r="AE606" s="28"/>
      <c r="AF606" s="30"/>
      <c r="AG606" s="31"/>
      <c r="AH606" s="31"/>
    </row>
    <row r="607" spans="19:34">
      <c r="S607" s="113"/>
      <c r="T607" s="113"/>
      <c r="U607" s="113"/>
      <c r="V607" s="119"/>
      <c r="AC607" s="28"/>
      <c r="AD607" s="29"/>
      <c r="AE607" s="28"/>
      <c r="AF607" s="30"/>
      <c r="AG607" s="31"/>
      <c r="AH607" s="31"/>
    </row>
    <row r="608" spans="19:34">
      <c r="S608" s="113"/>
      <c r="T608" s="113"/>
      <c r="U608" s="113"/>
      <c r="V608" s="119"/>
      <c r="AC608" s="28"/>
      <c r="AD608" s="29"/>
      <c r="AE608" s="28"/>
      <c r="AF608" s="30"/>
      <c r="AG608" s="31"/>
      <c r="AH608" s="31"/>
    </row>
    <row r="609" spans="19:34">
      <c r="S609" s="113"/>
      <c r="T609" s="113"/>
      <c r="U609" s="113"/>
      <c r="V609" s="119"/>
      <c r="AC609" s="28"/>
      <c r="AD609" s="29"/>
      <c r="AE609" s="28"/>
      <c r="AF609" s="30"/>
      <c r="AG609" s="31"/>
      <c r="AH609" s="31"/>
    </row>
    <row r="610" spans="19:34">
      <c r="S610" s="113"/>
      <c r="T610" s="113"/>
      <c r="U610" s="113"/>
      <c r="V610" s="119"/>
      <c r="AC610" s="28"/>
      <c r="AD610" s="29"/>
      <c r="AE610" s="28"/>
      <c r="AF610" s="30"/>
      <c r="AG610" s="31"/>
      <c r="AH610" s="31"/>
    </row>
    <row r="611" spans="19:34">
      <c r="S611" s="113"/>
      <c r="T611" s="113"/>
      <c r="U611" s="113"/>
      <c r="V611" s="119"/>
      <c r="AC611" s="28"/>
      <c r="AD611" s="29"/>
      <c r="AE611" s="28"/>
      <c r="AF611" s="30"/>
      <c r="AG611" s="31"/>
      <c r="AH611" s="31"/>
    </row>
    <row r="612" spans="19:34">
      <c r="S612" s="113"/>
      <c r="T612" s="113"/>
      <c r="U612" s="113"/>
      <c r="V612" s="119"/>
      <c r="AC612" s="28"/>
      <c r="AD612" s="29"/>
      <c r="AE612" s="28"/>
      <c r="AF612" s="30"/>
      <c r="AG612" s="31"/>
      <c r="AH612" s="31"/>
    </row>
    <row r="613" spans="19:34">
      <c r="S613" s="113"/>
      <c r="T613" s="113"/>
      <c r="U613" s="113"/>
      <c r="V613" s="119"/>
      <c r="AC613" s="28"/>
      <c r="AD613" s="29"/>
      <c r="AE613" s="28"/>
      <c r="AF613" s="30"/>
      <c r="AG613" s="31"/>
      <c r="AH613" s="31"/>
    </row>
    <row r="614" spans="19:34">
      <c r="S614" s="113"/>
      <c r="T614" s="113"/>
      <c r="U614" s="113"/>
      <c r="V614" s="119"/>
      <c r="AC614" s="28"/>
      <c r="AD614" s="29"/>
      <c r="AE614" s="28"/>
      <c r="AF614" s="30"/>
      <c r="AG614" s="31"/>
      <c r="AH614" s="31"/>
    </row>
    <row r="615" spans="19:34">
      <c r="S615" s="113"/>
      <c r="T615" s="113"/>
      <c r="U615" s="113"/>
      <c r="V615" s="119"/>
      <c r="AC615" s="28"/>
      <c r="AD615" s="29"/>
      <c r="AE615" s="28"/>
      <c r="AF615" s="30"/>
      <c r="AG615" s="31"/>
      <c r="AH615" s="31"/>
    </row>
    <row r="616" spans="19:34">
      <c r="S616" s="113"/>
      <c r="T616" s="113"/>
      <c r="U616" s="113"/>
      <c r="V616" s="119"/>
      <c r="AC616" s="28"/>
      <c r="AD616" s="29"/>
      <c r="AE616" s="28"/>
      <c r="AF616" s="30"/>
      <c r="AG616" s="31"/>
      <c r="AH616" s="31"/>
    </row>
    <row r="617" spans="19:34">
      <c r="S617" s="113"/>
      <c r="T617" s="113"/>
      <c r="U617" s="113"/>
      <c r="V617" s="119"/>
      <c r="AC617" s="28"/>
      <c r="AD617" s="29"/>
      <c r="AE617" s="28"/>
      <c r="AF617" s="30"/>
      <c r="AG617" s="31"/>
      <c r="AH617" s="31"/>
    </row>
    <row r="618" spans="19:34">
      <c r="S618" s="113"/>
      <c r="T618" s="113"/>
      <c r="U618" s="113"/>
      <c r="V618" s="119"/>
      <c r="AC618" s="28"/>
      <c r="AD618" s="29"/>
      <c r="AE618" s="28"/>
      <c r="AF618" s="30"/>
      <c r="AG618" s="31"/>
      <c r="AH618" s="31"/>
    </row>
    <row r="619" spans="19:34">
      <c r="S619" s="113"/>
      <c r="T619" s="113"/>
      <c r="U619" s="113"/>
      <c r="V619" s="119"/>
      <c r="AC619" s="28"/>
      <c r="AD619" s="29"/>
      <c r="AE619" s="28"/>
      <c r="AF619" s="30"/>
      <c r="AG619" s="31"/>
      <c r="AH619" s="31"/>
    </row>
    <row r="620" spans="19:34">
      <c r="S620" s="113"/>
      <c r="T620" s="113"/>
      <c r="U620" s="113"/>
      <c r="V620" s="119"/>
      <c r="AC620" s="28"/>
      <c r="AD620" s="29"/>
      <c r="AE620" s="28"/>
      <c r="AF620" s="30"/>
      <c r="AG620" s="31"/>
      <c r="AH620" s="31"/>
    </row>
    <row r="621" spans="19:34">
      <c r="S621" s="113"/>
      <c r="T621" s="113"/>
      <c r="U621" s="113"/>
      <c r="V621" s="119"/>
      <c r="AC621" s="28"/>
      <c r="AD621" s="29"/>
      <c r="AE621" s="28"/>
      <c r="AF621" s="30"/>
      <c r="AG621" s="31"/>
      <c r="AH621" s="31"/>
    </row>
    <row r="622" spans="19:34">
      <c r="S622" s="113"/>
      <c r="T622" s="113"/>
      <c r="U622" s="113"/>
      <c r="V622" s="119"/>
      <c r="AC622" s="28"/>
      <c r="AD622" s="29"/>
      <c r="AE622" s="28"/>
      <c r="AF622" s="30"/>
      <c r="AG622" s="31"/>
      <c r="AH622" s="31"/>
    </row>
    <row r="623" spans="19:34">
      <c r="S623" s="113"/>
      <c r="T623" s="113"/>
      <c r="U623" s="113"/>
      <c r="V623" s="119"/>
      <c r="AC623" s="28"/>
      <c r="AD623" s="29"/>
      <c r="AE623" s="28"/>
      <c r="AF623" s="30"/>
      <c r="AG623" s="31"/>
      <c r="AH623" s="31"/>
    </row>
    <row r="624" spans="19:34">
      <c r="S624" s="113"/>
      <c r="T624" s="113"/>
      <c r="U624" s="113"/>
      <c r="V624" s="119"/>
      <c r="AC624" s="28"/>
      <c r="AD624" s="29"/>
      <c r="AE624" s="28"/>
      <c r="AF624" s="30"/>
      <c r="AG624" s="31"/>
      <c r="AH624" s="31"/>
    </row>
    <row r="625" spans="19:34">
      <c r="S625" s="113"/>
      <c r="T625" s="113"/>
      <c r="U625" s="113"/>
      <c r="V625" s="119"/>
      <c r="AC625" s="28"/>
      <c r="AD625" s="29"/>
      <c r="AE625" s="28"/>
      <c r="AF625" s="30"/>
      <c r="AG625" s="31"/>
      <c r="AH625" s="31"/>
    </row>
    <row r="626" spans="19:34">
      <c r="S626" s="113"/>
      <c r="T626" s="113"/>
      <c r="U626" s="113"/>
      <c r="V626" s="119"/>
      <c r="AC626" s="28"/>
      <c r="AD626" s="29"/>
      <c r="AE626" s="28"/>
      <c r="AF626" s="30"/>
      <c r="AG626" s="31"/>
      <c r="AH626" s="31"/>
    </row>
    <row r="627" spans="19:34">
      <c r="S627" s="113"/>
      <c r="T627" s="113"/>
      <c r="U627" s="113"/>
      <c r="V627" s="119"/>
      <c r="AC627" s="28"/>
      <c r="AD627" s="29"/>
      <c r="AE627" s="28"/>
      <c r="AF627" s="30"/>
      <c r="AG627" s="31"/>
      <c r="AH627" s="31"/>
    </row>
    <row r="628" spans="19:34">
      <c r="S628" s="113"/>
      <c r="T628" s="113"/>
      <c r="U628" s="113"/>
      <c r="V628" s="119"/>
      <c r="AC628" s="28"/>
      <c r="AD628" s="29"/>
      <c r="AE628" s="28"/>
      <c r="AF628" s="30"/>
      <c r="AG628" s="31"/>
      <c r="AH628" s="31"/>
    </row>
    <row r="629" spans="19:34">
      <c r="S629" s="113"/>
      <c r="T629" s="113"/>
      <c r="U629" s="113"/>
      <c r="V629" s="119"/>
      <c r="AC629" s="28"/>
      <c r="AD629" s="29"/>
      <c r="AE629" s="28"/>
      <c r="AF629" s="30"/>
      <c r="AG629" s="31"/>
      <c r="AH629" s="31"/>
    </row>
    <row r="630" spans="19:34">
      <c r="S630" s="113"/>
      <c r="T630" s="113"/>
      <c r="U630" s="113"/>
      <c r="V630" s="119"/>
      <c r="AC630" s="28"/>
      <c r="AD630" s="29"/>
      <c r="AE630" s="28"/>
      <c r="AF630" s="30"/>
      <c r="AG630" s="31"/>
      <c r="AH630" s="31"/>
    </row>
    <row r="631" spans="19:34">
      <c r="S631" s="113"/>
      <c r="T631" s="113"/>
      <c r="U631" s="113"/>
      <c r="V631" s="119"/>
    </row>
    <row r="632" spans="19:34">
      <c r="S632" s="113"/>
      <c r="T632" s="113"/>
      <c r="U632" s="113"/>
      <c r="V632" s="119"/>
    </row>
    <row r="633" spans="19:34">
      <c r="S633" s="113"/>
      <c r="T633" s="113"/>
      <c r="U633" s="113"/>
      <c r="V633" s="119"/>
    </row>
    <row r="634" spans="19:34">
      <c r="S634" s="113"/>
      <c r="T634" s="113"/>
      <c r="U634" s="113"/>
      <c r="V634" s="119"/>
    </row>
    <row r="635" spans="19:34">
      <c r="S635" s="113"/>
      <c r="T635" s="113"/>
      <c r="U635" s="113"/>
      <c r="V635" s="119"/>
    </row>
    <row r="636" spans="19:34">
      <c r="S636" s="113"/>
      <c r="T636" s="113"/>
      <c r="U636" s="113"/>
      <c r="V636" s="119"/>
    </row>
    <row r="637" spans="19:34">
      <c r="S637" s="113"/>
      <c r="T637" s="113"/>
      <c r="U637" s="113"/>
      <c r="V637" s="119"/>
    </row>
    <row r="638" spans="19:34">
      <c r="S638" s="113"/>
      <c r="T638" s="113"/>
      <c r="U638" s="113"/>
      <c r="V638" s="119"/>
    </row>
    <row r="639" spans="19:34">
      <c r="S639" s="113"/>
      <c r="T639" s="113"/>
      <c r="U639" s="113"/>
      <c r="V639" s="119"/>
    </row>
    <row r="640" spans="19:34">
      <c r="S640" s="113"/>
      <c r="T640" s="113"/>
      <c r="U640" s="113"/>
      <c r="V640" s="119"/>
    </row>
    <row r="641" spans="19:22">
      <c r="S641" s="113"/>
      <c r="T641" s="113"/>
      <c r="U641" s="113"/>
      <c r="V641" s="119"/>
    </row>
    <row r="642" spans="19:22">
      <c r="S642" s="113"/>
      <c r="T642" s="113"/>
      <c r="U642" s="113"/>
      <c r="V642" s="119"/>
    </row>
    <row r="643" spans="19:22">
      <c r="S643" s="113"/>
      <c r="T643" s="113"/>
      <c r="U643" s="113"/>
      <c r="V643" s="119"/>
    </row>
    <row r="644" spans="19:22">
      <c r="S644" s="113"/>
      <c r="T644" s="113"/>
      <c r="U644" s="113"/>
      <c r="V644" s="119"/>
    </row>
    <row r="645" spans="19:22">
      <c r="S645" s="113"/>
      <c r="T645" s="113"/>
      <c r="U645" s="113"/>
      <c r="V645" s="119"/>
    </row>
    <row r="646" spans="19:22">
      <c r="S646" s="113"/>
      <c r="T646" s="113"/>
      <c r="U646" s="113"/>
      <c r="V646" s="119"/>
    </row>
    <row r="647" spans="19:22">
      <c r="S647" s="113"/>
      <c r="T647" s="113"/>
      <c r="U647" s="113"/>
      <c r="V647" s="119"/>
    </row>
    <row r="648" spans="19:22">
      <c r="S648" s="113"/>
      <c r="T648" s="113"/>
      <c r="U648" s="113"/>
      <c r="V648" s="119"/>
    </row>
    <row r="649" spans="19:22">
      <c r="S649" s="113"/>
      <c r="T649" s="113"/>
      <c r="U649" s="113"/>
      <c r="V649" s="119"/>
    </row>
    <row r="650" spans="19:22">
      <c r="S650" s="113"/>
      <c r="T650" s="113"/>
      <c r="U650" s="113"/>
      <c r="V650" s="119"/>
    </row>
    <row r="651" spans="19:22">
      <c r="S651" s="113"/>
      <c r="T651" s="113"/>
      <c r="U651" s="113"/>
      <c r="V651" s="119"/>
    </row>
    <row r="652" spans="19:22">
      <c r="S652" s="113"/>
      <c r="T652" s="113"/>
      <c r="U652" s="113"/>
      <c r="V652" s="119"/>
    </row>
    <row r="653" spans="19:22">
      <c r="S653" s="113"/>
      <c r="T653" s="113"/>
      <c r="U653" s="113"/>
      <c r="V653" s="119"/>
    </row>
    <row r="654" spans="19:22">
      <c r="S654" s="113"/>
      <c r="T654" s="113"/>
      <c r="U654" s="113"/>
      <c r="V654" s="119"/>
    </row>
    <row r="655" spans="19:22">
      <c r="S655" s="113"/>
      <c r="T655" s="113"/>
      <c r="U655" s="113"/>
      <c r="V655" s="119"/>
    </row>
    <row r="656" spans="19:22">
      <c r="S656" s="113"/>
      <c r="T656" s="113"/>
      <c r="U656" s="113"/>
      <c r="V656" s="119"/>
    </row>
    <row r="657" spans="19:22">
      <c r="S657" s="113"/>
      <c r="T657" s="113"/>
      <c r="U657" s="113"/>
      <c r="V657" s="119"/>
    </row>
    <row r="658" spans="19:22">
      <c r="S658" s="113"/>
      <c r="T658" s="113"/>
      <c r="U658" s="113"/>
      <c r="V658" s="119"/>
    </row>
    <row r="659" spans="19:22">
      <c r="S659" s="113"/>
      <c r="T659" s="113"/>
      <c r="U659" s="113"/>
      <c r="V659" s="119"/>
    </row>
    <row r="660" spans="19:22">
      <c r="S660" s="113"/>
      <c r="T660" s="113"/>
      <c r="U660" s="113"/>
      <c r="V660" s="119"/>
    </row>
    <row r="661" spans="19:22">
      <c r="S661" s="113"/>
      <c r="T661" s="113"/>
      <c r="U661" s="113"/>
      <c r="V661" s="119"/>
    </row>
    <row r="662" spans="19:22">
      <c r="S662" s="113"/>
      <c r="T662" s="113"/>
      <c r="U662" s="113"/>
      <c r="V662" s="119"/>
    </row>
    <row r="663" spans="19:22">
      <c r="S663" s="113"/>
      <c r="T663" s="113"/>
      <c r="U663" s="113"/>
      <c r="V663" s="119"/>
    </row>
    <row r="664" spans="19:22">
      <c r="S664" s="113"/>
      <c r="T664" s="113"/>
      <c r="U664" s="113"/>
      <c r="V664" s="119"/>
    </row>
    <row r="665" spans="19:22">
      <c r="S665" s="113"/>
      <c r="T665" s="113"/>
      <c r="U665" s="113"/>
      <c r="V665" s="119"/>
    </row>
    <row r="666" spans="19:22">
      <c r="S666" s="113"/>
      <c r="T666" s="113"/>
      <c r="U666" s="113"/>
      <c r="V666" s="119"/>
    </row>
    <row r="667" spans="19:22">
      <c r="S667" s="113"/>
      <c r="T667" s="113"/>
      <c r="U667" s="113"/>
      <c r="V667" s="119"/>
    </row>
    <row r="668" spans="19:22">
      <c r="S668" s="113"/>
      <c r="T668" s="113"/>
      <c r="U668" s="113"/>
      <c r="V668" s="119"/>
    </row>
    <row r="669" spans="19:22">
      <c r="S669" s="113"/>
      <c r="T669" s="113"/>
      <c r="U669" s="113"/>
      <c r="V669" s="119"/>
    </row>
    <row r="670" spans="19:22">
      <c r="S670" s="113"/>
      <c r="T670" s="113"/>
      <c r="U670" s="113"/>
      <c r="V670" s="119"/>
    </row>
    <row r="671" spans="19:22">
      <c r="S671" s="113"/>
      <c r="T671" s="113"/>
      <c r="U671" s="113"/>
      <c r="V671" s="119"/>
    </row>
    <row r="672" spans="19:22">
      <c r="S672" s="113"/>
      <c r="T672" s="113"/>
      <c r="U672" s="113"/>
      <c r="V672" s="119"/>
    </row>
    <row r="673" spans="19:22">
      <c r="S673" s="113"/>
      <c r="T673" s="113"/>
      <c r="U673" s="113"/>
      <c r="V673" s="119"/>
    </row>
    <row r="674" spans="19:22">
      <c r="S674" s="113"/>
      <c r="T674" s="113"/>
      <c r="U674" s="113"/>
      <c r="V674" s="119"/>
    </row>
    <row r="675" spans="19:22">
      <c r="S675" s="113"/>
      <c r="T675" s="113"/>
      <c r="U675" s="113"/>
      <c r="V675" s="119"/>
    </row>
    <row r="676" spans="19:22">
      <c r="S676" s="113"/>
      <c r="T676" s="113"/>
      <c r="U676" s="113"/>
      <c r="V676" s="119"/>
    </row>
    <row r="677" spans="19:22">
      <c r="S677" s="113"/>
      <c r="T677" s="113"/>
      <c r="U677" s="113"/>
      <c r="V677" s="119"/>
    </row>
    <row r="678" spans="19:22">
      <c r="S678" s="113"/>
      <c r="T678" s="113"/>
      <c r="U678" s="113"/>
      <c r="V678" s="119"/>
    </row>
    <row r="679" spans="19:22">
      <c r="S679" s="113"/>
      <c r="T679" s="113"/>
      <c r="U679" s="113"/>
      <c r="V679" s="119"/>
    </row>
    <row r="680" spans="19:22">
      <c r="S680" s="113"/>
      <c r="T680" s="113"/>
      <c r="U680" s="113"/>
      <c r="V680" s="119"/>
    </row>
    <row r="681" spans="19:22">
      <c r="S681" s="113"/>
      <c r="T681" s="113"/>
      <c r="U681" s="113"/>
      <c r="V681" s="119"/>
    </row>
    <row r="682" spans="19:22">
      <c r="S682" s="113"/>
      <c r="T682" s="113"/>
      <c r="U682" s="113"/>
      <c r="V682" s="119"/>
    </row>
    <row r="683" spans="19:22">
      <c r="S683" s="113"/>
      <c r="T683" s="113"/>
      <c r="U683" s="113"/>
      <c r="V683" s="119"/>
    </row>
    <row r="684" spans="19:22">
      <c r="S684" s="113"/>
      <c r="T684" s="113"/>
      <c r="U684" s="113"/>
      <c r="V684" s="119"/>
    </row>
    <row r="685" spans="19:22">
      <c r="S685" s="113"/>
      <c r="T685" s="113"/>
      <c r="U685" s="113"/>
      <c r="V685" s="119"/>
    </row>
    <row r="686" spans="19:22">
      <c r="S686" s="113"/>
      <c r="T686" s="113"/>
      <c r="U686" s="113"/>
      <c r="V686" s="119"/>
    </row>
    <row r="687" spans="19:22">
      <c r="S687" s="113"/>
      <c r="T687" s="113"/>
      <c r="U687" s="113"/>
      <c r="V687" s="119"/>
    </row>
    <row r="688" spans="19:22">
      <c r="S688" s="113"/>
      <c r="T688" s="113"/>
      <c r="U688" s="113"/>
      <c r="V688" s="119"/>
    </row>
    <row r="689" spans="19:22">
      <c r="S689" s="113"/>
      <c r="T689" s="113"/>
      <c r="U689" s="113"/>
      <c r="V689" s="119"/>
    </row>
    <row r="690" spans="19:22">
      <c r="S690" s="113"/>
      <c r="T690" s="113"/>
      <c r="U690" s="113"/>
      <c r="V690" s="119"/>
    </row>
    <row r="691" spans="19:22">
      <c r="S691" s="113"/>
      <c r="T691" s="113"/>
      <c r="U691" s="113"/>
      <c r="V691" s="119"/>
    </row>
    <row r="692" spans="19:22">
      <c r="S692" s="113"/>
      <c r="T692" s="113"/>
      <c r="U692" s="113"/>
      <c r="V692" s="119"/>
    </row>
    <row r="693" spans="19:22">
      <c r="S693" s="113"/>
      <c r="T693" s="113"/>
      <c r="U693" s="113"/>
      <c r="V693" s="119"/>
    </row>
    <row r="694" spans="19:22">
      <c r="S694" s="113"/>
      <c r="T694" s="113"/>
      <c r="U694" s="113"/>
      <c r="V694" s="119"/>
    </row>
    <row r="695" spans="19:22">
      <c r="S695" s="113"/>
      <c r="T695" s="113"/>
      <c r="U695" s="113"/>
      <c r="V695" s="119"/>
    </row>
    <row r="696" spans="19:22">
      <c r="S696" s="113"/>
      <c r="T696" s="113"/>
      <c r="U696" s="113"/>
      <c r="V696" s="119"/>
    </row>
    <row r="697" spans="19:22">
      <c r="S697" s="113"/>
      <c r="T697" s="113"/>
      <c r="U697" s="113"/>
      <c r="V697" s="119"/>
    </row>
    <row r="698" spans="19:22">
      <c r="S698" s="113"/>
      <c r="T698" s="113"/>
      <c r="U698" s="113"/>
      <c r="V698" s="119"/>
    </row>
    <row r="699" spans="19:22">
      <c r="S699" s="113"/>
      <c r="T699" s="113"/>
      <c r="U699" s="113"/>
      <c r="V699" s="119"/>
    </row>
    <row r="700" spans="19:22">
      <c r="S700" s="113"/>
      <c r="T700" s="113"/>
      <c r="U700" s="113"/>
      <c r="V700" s="119"/>
    </row>
    <row r="701" spans="19:22">
      <c r="S701" s="113"/>
      <c r="T701" s="113"/>
      <c r="U701" s="113"/>
      <c r="V701" s="119"/>
    </row>
    <row r="702" spans="19:22">
      <c r="S702" s="113"/>
      <c r="T702" s="113"/>
      <c r="U702" s="113"/>
      <c r="V702" s="119"/>
    </row>
    <row r="703" spans="19:22">
      <c r="S703" s="113"/>
      <c r="T703" s="113"/>
      <c r="U703" s="113"/>
      <c r="V703" s="119"/>
    </row>
    <row r="704" spans="19:22">
      <c r="S704" s="113"/>
      <c r="T704" s="113"/>
      <c r="U704" s="113"/>
      <c r="V704" s="119"/>
    </row>
    <row r="705" spans="19:22">
      <c r="S705" s="113"/>
      <c r="T705" s="113"/>
      <c r="U705" s="113"/>
      <c r="V705" s="119"/>
    </row>
    <row r="706" spans="19:22">
      <c r="S706" s="113"/>
      <c r="T706" s="113"/>
      <c r="U706" s="113"/>
      <c r="V706" s="119"/>
    </row>
    <row r="707" spans="19:22">
      <c r="S707" s="113"/>
      <c r="T707" s="113"/>
      <c r="U707" s="113"/>
      <c r="V707" s="119"/>
    </row>
    <row r="708" spans="19:22">
      <c r="S708" s="113"/>
      <c r="T708" s="113"/>
      <c r="U708" s="113"/>
      <c r="V708" s="119"/>
    </row>
    <row r="709" spans="19:22">
      <c r="S709" s="113"/>
      <c r="T709" s="113"/>
      <c r="U709" s="113"/>
      <c r="V709" s="119"/>
    </row>
    <row r="710" spans="19:22">
      <c r="S710" s="113"/>
      <c r="T710" s="113"/>
      <c r="U710" s="113"/>
      <c r="V710" s="119"/>
    </row>
    <row r="711" spans="19:22">
      <c r="S711" s="113"/>
      <c r="T711" s="113"/>
      <c r="U711" s="113"/>
      <c r="V711" s="119"/>
    </row>
    <row r="712" spans="19:22">
      <c r="S712" s="113"/>
      <c r="T712" s="113"/>
      <c r="U712" s="113"/>
      <c r="V712" s="119"/>
    </row>
    <row r="713" spans="19:22">
      <c r="S713" s="113"/>
      <c r="T713" s="113"/>
      <c r="U713" s="113"/>
      <c r="V713" s="119"/>
    </row>
    <row r="714" spans="19:22">
      <c r="S714" s="113"/>
      <c r="T714" s="113"/>
      <c r="U714" s="113"/>
      <c r="V714" s="119"/>
    </row>
    <row r="715" spans="19:22">
      <c r="S715" s="113"/>
      <c r="T715" s="113"/>
      <c r="U715" s="113"/>
      <c r="V715" s="119"/>
    </row>
    <row r="716" spans="19:22">
      <c r="S716" s="113"/>
      <c r="T716" s="113"/>
      <c r="U716" s="113"/>
      <c r="V716" s="119"/>
    </row>
    <row r="717" spans="19:22">
      <c r="S717" s="113"/>
      <c r="T717" s="113"/>
      <c r="U717" s="113"/>
      <c r="V717" s="119"/>
    </row>
    <row r="718" spans="19:22">
      <c r="S718" s="113"/>
      <c r="T718" s="113"/>
      <c r="U718" s="113"/>
      <c r="V718" s="119"/>
    </row>
    <row r="719" spans="19:22">
      <c r="S719" s="113"/>
      <c r="T719" s="113"/>
      <c r="U719" s="113"/>
      <c r="V719" s="119"/>
    </row>
    <row r="720" spans="19:22">
      <c r="S720" s="113"/>
      <c r="T720" s="113"/>
      <c r="U720" s="113"/>
      <c r="V720" s="119"/>
    </row>
    <row r="721" spans="19:22">
      <c r="S721" s="113"/>
      <c r="T721" s="113"/>
      <c r="U721" s="113"/>
      <c r="V721" s="119"/>
    </row>
    <row r="722" spans="19:22">
      <c r="S722" s="113"/>
      <c r="T722" s="113"/>
      <c r="U722" s="113"/>
      <c r="V722" s="119"/>
    </row>
    <row r="723" spans="19:22">
      <c r="S723" s="113"/>
      <c r="T723" s="113"/>
      <c r="U723" s="113"/>
      <c r="V723" s="119"/>
    </row>
    <row r="724" spans="19:22">
      <c r="S724" s="113"/>
      <c r="T724" s="113"/>
      <c r="U724" s="113"/>
      <c r="V724" s="119"/>
    </row>
    <row r="725" spans="19:22">
      <c r="S725" s="113"/>
      <c r="T725" s="113"/>
      <c r="U725" s="113"/>
      <c r="V725" s="119"/>
    </row>
    <row r="726" spans="19:22">
      <c r="S726" s="113"/>
      <c r="T726" s="113"/>
      <c r="U726" s="113"/>
      <c r="V726" s="119"/>
    </row>
    <row r="727" spans="19:22">
      <c r="S727" s="113"/>
      <c r="T727" s="113"/>
      <c r="U727" s="113"/>
      <c r="V727" s="119"/>
    </row>
    <row r="728" spans="19:22">
      <c r="S728" s="113"/>
      <c r="T728" s="113"/>
      <c r="U728" s="113"/>
      <c r="V728" s="119"/>
    </row>
    <row r="729" spans="19:22">
      <c r="S729" s="113"/>
      <c r="T729" s="113"/>
      <c r="U729" s="113"/>
      <c r="V729" s="119"/>
    </row>
    <row r="730" spans="19:22">
      <c r="S730" s="113"/>
      <c r="T730" s="113"/>
      <c r="U730" s="113"/>
      <c r="V730" s="119"/>
    </row>
    <row r="731" spans="19:22">
      <c r="S731" s="113"/>
      <c r="T731" s="113"/>
      <c r="U731" s="113"/>
      <c r="V731" s="119"/>
    </row>
    <row r="732" spans="19:22">
      <c r="S732" s="113"/>
      <c r="T732" s="113"/>
      <c r="U732" s="113"/>
      <c r="V732" s="119"/>
    </row>
    <row r="733" spans="19:22">
      <c r="S733" s="113"/>
      <c r="T733" s="113"/>
      <c r="U733" s="113"/>
      <c r="V733" s="119"/>
    </row>
    <row r="734" spans="19:22">
      <c r="S734" s="113"/>
      <c r="T734" s="113"/>
      <c r="U734" s="113"/>
      <c r="V734" s="119"/>
    </row>
    <row r="735" spans="19:22">
      <c r="S735" s="113"/>
      <c r="T735" s="113"/>
      <c r="U735" s="113"/>
      <c r="V735" s="119"/>
    </row>
    <row r="736" spans="19:22">
      <c r="S736" s="113"/>
      <c r="T736" s="113"/>
      <c r="U736" s="113"/>
      <c r="V736" s="119"/>
    </row>
    <row r="737" spans="19:22">
      <c r="S737" s="113"/>
      <c r="T737" s="113"/>
      <c r="U737" s="113"/>
      <c r="V737" s="119"/>
    </row>
    <row r="738" spans="19:22">
      <c r="S738" s="113"/>
      <c r="T738" s="113"/>
      <c r="U738" s="113"/>
      <c r="V738" s="119"/>
    </row>
    <row r="739" spans="19:22">
      <c r="S739" s="113"/>
      <c r="T739" s="113"/>
      <c r="U739" s="113"/>
      <c r="V739" s="119"/>
    </row>
    <row r="740" spans="19:22">
      <c r="S740" s="113"/>
      <c r="T740" s="113"/>
      <c r="U740" s="113"/>
      <c r="V740" s="119"/>
    </row>
    <row r="741" spans="19:22">
      <c r="S741" s="113"/>
      <c r="T741" s="113"/>
      <c r="U741" s="113"/>
      <c r="V741" s="119"/>
    </row>
    <row r="742" spans="19:22">
      <c r="S742" s="113"/>
      <c r="T742" s="113"/>
      <c r="U742" s="113"/>
      <c r="V742" s="119"/>
    </row>
    <row r="743" spans="19:22">
      <c r="S743" s="113"/>
      <c r="T743" s="113"/>
      <c r="U743" s="113"/>
      <c r="V743" s="119"/>
    </row>
    <row r="744" spans="19:22">
      <c r="S744" s="113"/>
      <c r="T744" s="113"/>
      <c r="U744" s="113"/>
      <c r="V744" s="119"/>
    </row>
    <row r="745" spans="19:22">
      <c r="S745" s="113"/>
      <c r="T745" s="113"/>
      <c r="U745" s="113"/>
      <c r="V745" s="119"/>
    </row>
    <row r="746" spans="19:22">
      <c r="S746" s="113"/>
      <c r="T746" s="113"/>
      <c r="U746" s="113"/>
      <c r="V746" s="119"/>
    </row>
    <row r="747" spans="19:22">
      <c r="S747" s="113"/>
      <c r="T747" s="113"/>
      <c r="U747" s="113"/>
      <c r="V747" s="119"/>
    </row>
    <row r="748" spans="19:22">
      <c r="S748" s="113"/>
      <c r="T748" s="113"/>
      <c r="U748" s="113"/>
      <c r="V748" s="119"/>
    </row>
    <row r="749" spans="19:22">
      <c r="S749" s="113"/>
      <c r="T749" s="113"/>
      <c r="U749" s="113"/>
      <c r="V749" s="119"/>
    </row>
    <row r="750" spans="19:22">
      <c r="S750" s="113"/>
      <c r="T750" s="113"/>
      <c r="U750" s="113"/>
      <c r="V750" s="119"/>
    </row>
    <row r="751" spans="19:22">
      <c r="S751" s="113"/>
      <c r="T751" s="113"/>
      <c r="U751" s="113"/>
      <c r="V751" s="119"/>
    </row>
    <row r="752" spans="19:22">
      <c r="S752" s="113"/>
      <c r="T752" s="113"/>
      <c r="U752" s="113"/>
      <c r="V752" s="119"/>
    </row>
    <row r="753" spans="19:22">
      <c r="S753" s="113"/>
      <c r="T753" s="113"/>
      <c r="U753" s="113"/>
      <c r="V753" s="119"/>
    </row>
    <row r="754" spans="19:22">
      <c r="S754" s="113"/>
      <c r="T754" s="113"/>
      <c r="U754" s="113"/>
      <c r="V754" s="119"/>
    </row>
    <row r="755" spans="19:22">
      <c r="S755" s="113"/>
      <c r="T755" s="113"/>
      <c r="U755" s="113"/>
      <c r="V755" s="119"/>
    </row>
    <row r="756" spans="19:22">
      <c r="S756" s="113"/>
      <c r="T756" s="113"/>
      <c r="U756" s="113"/>
      <c r="V756" s="119"/>
    </row>
    <row r="757" spans="19:22">
      <c r="S757" s="113"/>
      <c r="T757" s="113"/>
      <c r="U757" s="113"/>
      <c r="V757" s="119"/>
    </row>
    <row r="758" spans="19:22">
      <c r="S758" s="113"/>
      <c r="T758" s="113"/>
      <c r="U758" s="113"/>
      <c r="V758" s="119"/>
    </row>
    <row r="759" spans="19:22">
      <c r="S759" s="113"/>
      <c r="T759" s="113"/>
      <c r="U759" s="113"/>
      <c r="V759" s="119"/>
    </row>
    <row r="760" spans="19:22">
      <c r="S760" s="113"/>
      <c r="T760" s="113"/>
      <c r="U760" s="113"/>
      <c r="V760" s="119"/>
    </row>
    <row r="761" spans="19:22">
      <c r="S761" s="113"/>
      <c r="T761" s="113"/>
      <c r="U761" s="113"/>
      <c r="V761" s="119"/>
    </row>
    <row r="762" spans="19:22">
      <c r="S762" s="113"/>
      <c r="T762" s="113"/>
      <c r="U762" s="113"/>
      <c r="V762" s="119"/>
    </row>
    <row r="763" spans="19:22">
      <c r="S763" s="113"/>
      <c r="T763" s="113"/>
      <c r="U763" s="113"/>
      <c r="V763" s="119"/>
    </row>
    <row r="764" spans="19:22">
      <c r="S764" s="113"/>
      <c r="T764" s="113"/>
      <c r="U764" s="113"/>
      <c r="V764" s="119"/>
    </row>
    <row r="765" spans="19:22">
      <c r="S765" s="113"/>
      <c r="T765" s="113"/>
      <c r="U765" s="113"/>
      <c r="V765" s="119"/>
    </row>
    <row r="766" spans="19:22">
      <c r="S766" s="113"/>
      <c r="T766" s="113"/>
      <c r="U766" s="113"/>
      <c r="V766" s="119"/>
    </row>
    <row r="767" spans="19:22">
      <c r="S767" s="113"/>
      <c r="T767" s="113"/>
      <c r="U767" s="113"/>
      <c r="V767" s="119"/>
    </row>
    <row r="768" spans="19:22">
      <c r="S768" s="113"/>
      <c r="T768" s="113"/>
      <c r="U768" s="113"/>
      <c r="V768" s="119"/>
    </row>
    <row r="769" spans="19:22">
      <c r="S769" s="113"/>
      <c r="T769" s="113"/>
      <c r="U769" s="113"/>
      <c r="V769" s="119"/>
    </row>
    <row r="770" spans="19:22">
      <c r="S770" s="113"/>
      <c r="T770" s="113"/>
      <c r="U770" s="113"/>
      <c r="V770" s="119"/>
    </row>
    <row r="771" spans="19:22">
      <c r="S771" s="113"/>
      <c r="T771" s="113"/>
      <c r="U771" s="113"/>
      <c r="V771" s="119"/>
    </row>
    <row r="772" spans="19:22">
      <c r="S772" s="113"/>
      <c r="T772" s="113"/>
      <c r="U772" s="113"/>
      <c r="V772" s="119"/>
    </row>
    <row r="773" spans="19:22">
      <c r="S773" s="113"/>
      <c r="T773" s="113"/>
      <c r="U773" s="113"/>
      <c r="V773" s="119"/>
    </row>
    <row r="774" spans="19:22">
      <c r="S774" s="113"/>
      <c r="T774" s="113"/>
      <c r="U774" s="113"/>
      <c r="V774" s="119"/>
    </row>
    <row r="775" spans="19:22">
      <c r="S775" s="113"/>
      <c r="T775" s="113"/>
      <c r="U775" s="113"/>
      <c r="V775" s="119"/>
    </row>
    <row r="776" spans="19:22">
      <c r="S776" s="113"/>
      <c r="T776" s="113"/>
      <c r="U776" s="113"/>
      <c r="V776" s="119"/>
    </row>
    <row r="777" spans="19:22">
      <c r="S777" s="113"/>
      <c r="T777" s="113"/>
      <c r="U777" s="113"/>
      <c r="V777" s="119"/>
    </row>
    <row r="778" spans="19:22">
      <c r="S778" s="113"/>
      <c r="T778" s="113"/>
      <c r="U778" s="113"/>
      <c r="V778" s="119"/>
    </row>
    <row r="779" spans="19:22">
      <c r="S779" s="113"/>
      <c r="T779" s="113"/>
      <c r="U779" s="113"/>
      <c r="V779" s="119"/>
    </row>
    <row r="780" spans="19:22">
      <c r="S780" s="113"/>
      <c r="T780" s="113"/>
      <c r="U780" s="113"/>
      <c r="V780" s="119"/>
    </row>
    <row r="781" spans="19:22">
      <c r="S781" s="113"/>
      <c r="T781" s="113"/>
      <c r="U781" s="113"/>
      <c r="V781" s="119"/>
    </row>
    <row r="782" spans="19:22">
      <c r="S782" s="113"/>
      <c r="T782" s="113"/>
      <c r="U782" s="113"/>
      <c r="V782" s="119"/>
    </row>
    <row r="783" spans="19:22">
      <c r="S783" s="113"/>
      <c r="T783" s="113"/>
      <c r="U783" s="113"/>
      <c r="V783" s="119"/>
    </row>
    <row r="784" spans="19:22">
      <c r="S784" s="113"/>
      <c r="T784" s="113"/>
      <c r="U784" s="113"/>
      <c r="V784" s="119"/>
    </row>
    <row r="785" spans="19:22">
      <c r="S785" s="113"/>
      <c r="T785" s="113"/>
      <c r="U785" s="113"/>
      <c r="V785" s="119"/>
    </row>
    <row r="786" spans="19:22">
      <c r="S786" s="113"/>
      <c r="T786" s="113"/>
      <c r="U786" s="113"/>
      <c r="V786" s="119"/>
    </row>
    <row r="787" spans="19:22">
      <c r="S787" s="113"/>
      <c r="T787" s="113"/>
      <c r="U787" s="113"/>
      <c r="V787" s="119"/>
    </row>
    <row r="788" spans="19:22">
      <c r="S788" s="113"/>
      <c r="T788" s="113"/>
      <c r="U788" s="113"/>
      <c r="V788" s="119"/>
    </row>
    <row r="789" spans="19:22">
      <c r="S789" s="113"/>
      <c r="T789" s="113"/>
      <c r="U789" s="113"/>
      <c r="V789" s="119"/>
    </row>
    <row r="790" spans="19:22">
      <c r="S790" s="113"/>
      <c r="T790" s="113"/>
      <c r="U790" s="113"/>
      <c r="V790" s="119"/>
    </row>
    <row r="791" spans="19:22">
      <c r="S791" s="113"/>
      <c r="T791" s="113"/>
      <c r="U791" s="113"/>
      <c r="V791" s="119"/>
    </row>
    <row r="792" spans="19:22">
      <c r="S792" s="113"/>
      <c r="T792" s="113"/>
      <c r="U792" s="113"/>
      <c r="V792" s="119"/>
    </row>
    <row r="793" spans="19:22">
      <c r="S793" s="113"/>
      <c r="T793" s="113"/>
      <c r="U793" s="113"/>
      <c r="V793" s="119"/>
    </row>
    <row r="794" spans="19:22">
      <c r="S794" s="113"/>
      <c r="T794" s="113"/>
      <c r="U794" s="113"/>
      <c r="V794" s="119"/>
    </row>
    <row r="795" spans="19:22">
      <c r="S795" s="113"/>
      <c r="T795" s="113"/>
      <c r="U795" s="113"/>
      <c r="V795" s="119"/>
    </row>
    <row r="796" spans="19:22">
      <c r="S796" s="113"/>
      <c r="T796" s="113"/>
      <c r="U796" s="113"/>
      <c r="V796" s="119"/>
    </row>
    <row r="797" spans="19:22">
      <c r="S797" s="113"/>
      <c r="T797" s="113"/>
      <c r="U797" s="113"/>
      <c r="V797" s="119"/>
    </row>
    <row r="798" spans="19:22">
      <c r="S798" s="113"/>
      <c r="T798" s="113"/>
      <c r="U798" s="113"/>
      <c r="V798" s="119"/>
    </row>
    <row r="799" spans="19:22">
      <c r="S799" s="113"/>
      <c r="T799" s="113"/>
      <c r="U799" s="113"/>
      <c r="V799" s="119"/>
    </row>
    <row r="800" spans="19:22">
      <c r="S800" s="113"/>
      <c r="T800" s="113"/>
      <c r="U800" s="113"/>
      <c r="V800" s="119"/>
    </row>
    <row r="801" spans="19:22">
      <c r="S801" s="113"/>
      <c r="T801" s="113"/>
      <c r="U801" s="113"/>
      <c r="V801" s="119"/>
    </row>
    <row r="802" spans="19:22">
      <c r="S802" s="113"/>
      <c r="T802" s="113"/>
      <c r="U802" s="113"/>
      <c r="V802" s="119"/>
    </row>
    <row r="803" spans="19:22">
      <c r="S803" s="113"/>
      <c r="T803" s="113"/>
      <c r="U803" s="113"/>
      <c r="V803" s="119"/>
    </row>
    <row r="804" spans="19:22">
      <c r="S804" s="113"/>
      <c r="T804" s="113"/>
      <c r="U804" s="113"/>
      <c r="V804" s="119"/>
    </row>
    <row r="805" spans="19:22">
      <c r="S805" s="113"/>
      <c r="T805" s="113"/>
      <c r="U805" s="113"/>
      <c r="V805" s="119"/>
    </row>
    <row r="806" spans="19:22">
      <c r="S806" s="113"/>
      <c r="T806" s="113"/>
      <c r="U806" s="113"/>
      <c r="V806" s="119"/>
    </row>
    <row r="807" spans="19:22">
      <c r="S807" s="113"/>
      <c r="T807" s="113"/>
      <c r="U807" s="113"/>
      <c r="V807" s="119"/>
    </row>
    <row r="808" spans="19:22">
      <c r="S808" s="113"/>
      <c r="T808" s="113"/>
      <c r="U808" s="113"/>
      <c r="V808" s="119"/>
    </row>
    <row r="809" spans="19:22">
      <c r="S809" s="113"/>
      <c r="T809" s="113"/>
      <c r="U809" s="113"/>
      <c r="V809" s="119"/>
    </row>
    <row r="810" spans="19:22">
      <c r="S810" s="113"/>
      <c r="T810" s="113"/>
      <c r="U810" s="113"/>
      <c r="V810" s="119"/>
    </row>
    <row r="811" spans="19:22">
      <c r="S811" s="113"/>
      <c r="T811" s="113"/>
      <c r="U811" s="113"/>
      <c r="V811" s="119"/>
    </row>
    <row r="812" spans="19:22">
      <c r="S812" s="113"/>
      <c r="T812" s="113"/>
      <c r="U812" s="113"/>
      <c r="V812" s="119"/>
    </row>
    <row r="813" spans="19:22">
      <c r="S813" s="113"/>
      <c r="T813" s="113"/>
      <c r="U813" s="113"/>
      <c r="V813" s="119"/>
    </row>
    <row r="814" spans="19:22">
      <c r="S814" s="113"/>
      <c r="T814" s="113"/>
      <c r="U814" s="113"/>
      <c r="V814" s="119"/>
    </row>
    <row r="815" spans="19:22">
      <c r="S815" s="113"/>
      <c r="T815" s="113"/>
      <c r="U815" s="113"/>
      <c r="V815" s="119"/>
    </row>
    <row r="816" spans="19:22">
      <c r="S816" s="113"/>
      <c r="T816" s="113"/>
      <c r="U816" s="113"/>
      <c r="V816" s="119"/>
    </row>
    <row r="817" spans="19:22">
      <c r="S817" s="113"/>
      <c r="T817" s="113"/>
      <c r="U817" s="113"/>
      <c r="V817" s="119"/>
    </row>
    <row r="818" spans="19:22">
      <c r="S818" s="113"/>
      <c r="T818" s="113"/>
      <c r="U818" s="113"/>
      <c r="V818" s="119"/>
    </row>
    <row r="819" spans="19:22">
      <c r="S819" s="113"/>
      <c r="T819" s="113"/>
      <c r="U819" s="113"/>
      <c r="V819" s="119"/>
    </row>
    <row r="820" spans="19:22">
      <c r="S820" s="113"/>
      <c r="T820" s="113"/>
      <c r="U820" s="113"/>
      <c r="V820" s="119"/>
    </row>
    <row r="821" spans="19:22">
      <c r="S821" s="113"/>
      <c r="T821" s="113"/>
      <c r="U821" s="113"/>
      <c r="V821" s="119"/>
    </row>
    <row r="822" spans="19:22">
      <c r="S822" s="113"/>
      <c r="T822" s="113"/>
      <c r="U822" s="113"/>
      <c r="V822" s="119"/>
    </row>
    <row r="823" spans="19:22">
      <c r="S823" s="113"/>
      <c r="T823" s="113"/>
      <c r="U823" s="113"/>
      <c r="V823" s="119"/>
    </row>
    <row r="824" spans="19:22">
      <c r="S824" s="113"/>
      <c r="T824" s="113"/>
      <c r="U824" s="113"/>
      <c r="V824" s="119"/>
    </row>
    <row r="825" spans="19:22">
      <c r="S825" s="113"/>
      <c r="T825" s="113"/>
      <c r="U825" s="113"/>
      <c r="V825" s="119"/>
    </row>
    <row r="826" spans="19:22">
      <c r="S826" s="113"/>
      <c r="T826" s="113"/>
      <c r="U826" s="113"/>
      <c r="V826" s="119"/>
    </row>
    <row r="827" spans="19:22">
      <c r="S827" s="113"/>
      <c r="T827" s="113"/>
      <c r="U827" s="113"/>
      <c r="V827" s="119"/>
    </row>
    <row r="828" spans="19:22">
      <c r="S828" s="113"/>
      <c r="T828" s="113"/>
      <c r="U828" s="113"/>
      <c r="V828" s="119"/>
    </row>
    <row r="829" spans="19:22">
      <c r="S829" s="113"/>
      <c r="T829" s="113"/>
      <c r="U829" s="113"/>
      <c r="V829" s="119"/>
    </row>
    <row r="830" spans="19:22">
      <c r="S830" s="113"/>
      <c r="T830" s="113"/>
      <c r="U830" s="113"/>
      <c r="V830" s="119"/>
    </row>
    <row r="831" spans="19:22">
      <c r="S831" s="113"/>
      <c r="T831" s="113"/>
      <c r="U831" s="113"/>
      <c r="V831" s="119"/>
    </row>
    <row r="832" spans="19:22">
      <c r="S832" s="113"/>
      <c r="T832" s="113"/>
      <c r="U832" s="113"/>
      <c r="V832" s="119"/>
    </row>
    <row r="833" spans="19:22">
      <c r="S833" s="113"/>
      <c r="T833" s="113"/>
      <c r="U833" s="113"/>
      <c r="V833" s="119"/>
    </row>
    <row r="834" spans="19:22">
      <c r="S834" s="113"/>
      <c r="T834" s="113"/>
      <c r="U834" s="113"/>
      <c r="V834" s="119"/>
    </row>
    <row r="835" spans="19:22">
      <c r="S835" s="113"/>
      <c r="T835" s="113"/>
      <c r="U835" s="113"/>
      <c r="V835" s="119"/>
    </row>
    <row r="836" spans="19:22">
      <c r="S836" s="113"/>
      <c r="T836" s="113"/>
      <c r="U836" s="113"/>
      <c r="V836" s="119"/>
    </row>
    <row r="837" spans="19:22">
      <c r="S837" s="113"/>
      <c r="T837" s="113"/>
      <c r="U837" s="113"/>
      <c r="V837" s="119"/>
    </row>
    <row r="838" spans="19:22">
      <c r="S838" s="113"/>
      <c r="T838" s="113"/>
      <c r="U838" s="113"/>
      <c r="V838" s="119"/>
    </row>
    <row r="839" spans="19:22">
      <c r="S839" s="113"/>
      <c r="T839" s="113"/>
      <c r="U839" s="113"/>
      <c r="V839" s="119"/>
    </row>
    <row r="840" spans="19:22">
      <c r="S840" s="113"/>
      <c r="T840" s="113"/>
      <c r="U840" s="113"/>
      <c r="V840" s="119"/>
    </row>
    <row r="841" spans="19:22">
      <c r="S841" s="113"/>
      <c r="T841" s="113"/>
      <c r="U841" s="113"/>
      <c r="V841" s="119"/>
    </row>
    <row r="842" spans="19:22">
      <c r="S842" s="113"/>
      <c r="T842" s="113"/>
      <c r="U842" s="113"/>
      <c r="V842" s="119"/>
    </row>
    <row r="843" spans="19:22">
      <c r="S843" s="113"/>
      <c r="T843" s="113"/>
      <c r="U843" s="113"/>
      <c r="V843" s="119"/>
    </row>
    <row r="844" spans="19:22">
      <c r="S844" s="113"/>
      <c r="T844" s="113"/>
      <c r="U844" s="113"/>
      <c r="V844" s="119"/>
    </row>
    <row r="845" spans="19:22">
      <c r="S845" s="113"/>
      <c r="T845" s="113"/>
      <c r="U845" s="113"/>
      <c r="V845" s="119"/>
    </row>
    <row r="846" spans="19:22">
      <c r="S846" s="113"/>
      <c r="T846" s="113"/>
      <c r="U846" s="113"/>
      <c r="V846" s="119"/>
    </row>
    <row r="847" spans="19:22">
      <c r="S847" s="113"/>
      <c r="T847" s="113"/>
      <c r="U847" s="113"/>
      <c r="V847" s="119"/>
    </row>
    <row r="848" spans="19:22">
      <c r="S848" s="113"/>
      <c r="T848" s="113"/>
      <c r="U848" s="113"/>
      <c r="V848" s="119"/>
    </row>
    <row r="849" spans="19:22">
      <c r="S849" s="113"/>
      <c r="T849" s="113"/>
      <c r="U849" s="113"/>
      <c r="V849" s="119"/>
    </row>
    <row r="850" spans="19:22">
      <c r="S850" s="113"/>
      <c r="T850" s="113"/>
      <c r="U850" s="113"/>
      <c r="V850" s="119"/>
    </row>
    <row r="851" spans="19:22">
      <c r="S851" s="113"/>
      <c r="T851" s="113"/>
      <c r="U851" s="113"/>
      <c r="V851" s="119"/>
    </row>
    <row r="852" spans="19:22">
      <c r="S852" s="113"/>
      <c r="T852" s="113"/>
      <c r="U852" s="113"/>
      <c r="V852" s="119"/>
    </row>
    <row r="853" spans="19:22">
      <c r="S853" s="113"/>
      <c r="T853" s="113"/>
      <c r="U853" s="113"/>
      <c r="V853" s="119"/>
    </row>
    <row r="854" spans="19:22">
      <c r="S854" s="113"/>
      <c r="T854" s="113"/>
      <c r="U854" s="113"/>
      <c r="V854" s="119"/>
    </row>
    <row r="855" spans="19:22">
      <c r="S855" s="113"/>
      <c r="T855" s="113"/>
      <c r="U855" s="113"/>
      <c r="V855" s="119"/>
    </row>
    <row r="856" spans="19:22">
      <c r="S856" s="113"/>
      <c r="T856" s="113"/>
      <c r="U856" s="113"/>
      <c r="V856" s="119"/>
    </row>
    <row r="857" spans="19:22">
      <c r="S857" s="113"/>
      <c r="T857" s="113"/>
      <c r="U857" s="113"/>
      <c r="V857" s="119"/>
    </row>
    <row r="858" spans="19:22">
      <c r="S858" s="113"/>
      <c r="T858" s="113"/>
      <c r="U858" s="113"/>
      <c r="V858" s="119"/>
    </row>
    <row r="859" spans="19:22">
      <c r="S859" s="113"/>
      <c r="T859" s="113"/>
      <c r="U859" s="113"/>
      <c r="V859" s="119"/>
    </row>
    <row r="860" spans="19:22">
      <c r="S860" s="113"/>
      <c r="T860" s="113"/>
      <c r="U860" s="113"/>
      <c r="V860" s="119"/>
    </row>
    <row r="861" spans="19:22">
      <c r="S861" s="113"/>
      <c r="T861" s="113"/>
      <c r="U861" s="113"/>
      <c r="V861" s="119"/>
    </row>
    <row r="862" spans="19:22">
      <c r="S862" s="113"/>
      <c r="T862" s="113"/>
      <c r="U862" s="113"/>
      <c r="V862" s="119"/>
    </row>
    <row r="863" spans="19:22">
      <c r="S863" s="113"/>
      <c r="T863" s="113"/>
      <c r="U863" s="113"/>
      <c r="V863" s="119"/>
    </row>
    <row r="864" spans="19:22">
      <c r="S864" s="113"/>
      <c r="T864" s="113"/>
      <c r="U864" s="113"/>
      <c r="V864" s="119"/>
    </row>
    <row r="865" spans="19:22">
      <c r="S865" s="113"/>
      <c r="T865" s="113"/>
      <c r="U865" s="113"/>
      <c r="V865" s="119"/>
    </row>
    <row r="866" spans="19:22">
      <c r="S866" s="113"/>
      <c r="T866" s="113"/>
      <c r="U866" s="113"/>
      <c r="V866" s="119"/>
    </row>
    <row r="867" spans="19:22">
      <c r="S867" s="113"/>
      <c r="T867" s="113"/>
      <c r="U867" s="113"/>
      <c r="V867" s="119"/>
    </row>
    <row r="868" spans="19:22">
      <c r="S868" s="113"/>
      <c r="T868" s="113"/>
      <c r="U868" s="113"/>
      <c r="V868" s="119"/>
    </row>
    <row r="869" spans="19:22">
      <c r="S869" s="113"/>
      <c r="T869" s="113"/>
      <c r="U869" s="113"/>
      <c r="V869" s="119"/>
    </row>
    <row r="870" spans="19:22">
      <c r="S870" s="113"/>
      <c r="T870" s="113"/>
      <c r="U870" s="113"/>
      <c r="V870" s="119"/>
    </row>
    <row r="871" spans="19:22">
      <c r="S871" s="113"/>
      <c r="T871" s="113"/>
      <c r="U871" s="113"/>
      <c r="V871" s="119"/>
    </row>
    <row r="872" spans="19:22">
      <c r="S872" s="113"/>
      <c r="T872" s="113"/>
      <c r="U872" s="113"/>
      <c r="V872" s="119"/>
    </row>
    <row r="873" spans="19:22">
      <c r="S873" s="113"/>
      <c r="T873" s="113"/>
      <c r="U873" s="113"/>
      <c r="V873" s="119"/>
    </row>
    <row r="874" spans="19:22">
      <c r="S874" s="113"/>
      <c r="T874" s="113"/>
      <c r="U874" s="113"/>
      <c r="V874" s="119"/>
    </row>
    <row r="875" spans="19:22">
      <c r="S875" s="113"/>
      <c r="T875" s="113"/>
      <c r="U875" s="113"/>
      <c r="V875" s="119"/>
    </row>
    <row r="876" spans="19:22">
      <c r="S876" s="113"/>
      <c r="T876" s="113"/>
      <c r="U876" s="113"/>
      <c r="V876" s="119"/>
    </row>
    <row r="877" spans="19:22">
      <c r="S877" s="113"/>
      <c r="T877" s="113"/>
      <c r="U877" s="113"/>
      <c r="V877" s="119"/>
    </row>
    <row r="878" spans="19:22">
      <c r="S878" s="113"/>
      <c r="T878" s="113"/>
      <c r="U878" s="113"/>
      <c r="V878" s="119"/>
    </row>
    <row r="879" spans="19:22">
      <c r="S879" s="113"/>
      <c r="T879" s="113"/>
      <c r="U879" s="113"/>
      <c r="V879" s="119"/>
    </row>
    <row r="880" spans="19:22">
      <c r="S880" s="113"/>
      <c r="T880" s="113"/>
      <c r="U880" s="113"/>
      <c r="V880" s="119"/>
    </row>
    <row r="881" spans="19:22">
      <c r="S881" s="113"/>
      <c r="T881" s="113"/>
      <c r="U881" s="113"/>
      <c r="V881" s="119"/>
    </row>
    <row r="882" spans="19:22">
      <c r="S882" s="113"/>
      <c r="T882" s="113"/>
      <c r="U882" s="113"/>
      <c r="V882" s="119"/>
    </row>
    <row r="883" spans="19:22">
      <c r="S883" s="113"/>
      <c r="T883" s="113"/>
      <c r="U883" s="113"/>
      <c r="V883" s="119"/>
    </row>
    <row r="884" spans="19:22">
      <c r="S884" s="113"/>
      <c r="T884" s="113"/>
      <c r="U884" s="113"/>
      <c r="V884" s="119"/>
    </row>
    <row r="885" spans="19:22">
      <c r="S885" s="113"/>
      <c r="T885" s="113"/>
      <c r="U885" s="113"/>
      <c r="V885" s="119"/>
    </row>
    <row r="886" spans="19:22">
      <c r="S886" s="113"/>
      <c r="T886" s="113"/>
      <c r="U886" s="113"/>
      <c r="V886" s="119"/>
    </row>
    <row r="887" spans="19:22">
      <c r="S887" s="113"/>
      <c r="T887" s="113"/>
      <c r="U887" s="113"/>
      <c r="V887" s="119"/>
    </row>
    <row r="888" spans="19:22">
      <c r="S888" s="113"/>
      <c r="T888" s="113"/>
      <c r="U888" s="113"/>
      <c r="V888" s="119"/>
    </row>
    <row r="889" spans="19:22">
      <c r="S889" s="113"/>
      <c r="T889" s="113"/>
      <c r="U889" s="113"/>
      <c r="V889" s="119"/>
    </row>
    <row r="890" spans="19:22">
      <c r="S890" s="113"/>
      <c r="T890" s="113"/>
      <c r="U890" s="113"/>
      <c r="V890" s="119"/>
    </row>
    <row r="891" spans="19:22">
      <c r="S891" s="113"/>
      <c r="T891" s="113"/>
      <c r="U891" s="113"/>
      <c r="V891" s="119"/>
    </row>
    <row r="892" spans="19:22">
      <c r="S892" s="113"/>
      <c r="T892" s="113"/>
      <c r="U892" s="113"/>
      <c r="V892" s="119"/>
    </row>
    <row r="893" spans="19:22">
      <c r="S893" s="113"/>
      <c r="T893" s="113"/>
      <c r="U893" s="113"/>
      <c r="V893" s="119"/>
    </row>
    <row r="894" spans="19:22">
      <c r="S894" s="113"/>
      <c r="T894" s="113"/>
      <c r="U894" s="113"/>
      <c r="V894" s="119"/>
    </row>
    <row r="895" spans="19:22">
      <c r="S895" s="113"/>
      <c r="T895" s="113"/>
      <c r="U895" s="113"/>
      <c r="V895" s="119"/>
    </row>
    <row r="896" spans="19:22">
      <c r="S896" s="113"/>
      <c r="T896" s="113"/>
      <c r="U896" s="113"/>
      <c r="V896" s="119"/>
    </row>
    <row r="897" spans="19:22">
      <c r="S897" s="113"/>
      <c r="T897" s="113"/>
      <c r="U897" s="113"/>
      <c r="V897" s="119"/>
    </row>
    <row r="898" spans="19:22">
      <c r="S898" s="113"/>
      <c r="T898" s="113"/>
      <c r="U898" s="113"/>
      <c r="V898" s="119"/>
    </row>
    <row r="899" spans="19:22">
      <c r="S899" s="113"/>
      <c r="T899" s="113"/>
      <c r="U899" s="113"/>
      <c r="V899" s="119"/>
    </row>
    <row r="900" spans="19:22">
      <c r="S900" s="113"/>
      <c r="T900" s="113"/>
      <c r="U900" s="113"/>
      <c r="V900" s="119"/>
    </row>
    <row r="901" spans="19:22">
      <c r="S901" s="113"/>
      <c r="T901" s="113"/>
      <c r="U901" s="113"/>
      <c r="V901" s="119"/>
    </row>
    <row r="902" spans="19:22">
      <c r="S902" s="113"/>
      <c r="T902" s="113"/>
      <c r="U902" s="113"/>
      <c r="V902" s="119"/>
    </row>
    <row r="903" spans="19:22">
      <c r="S903" s="113"/>
      <c r="T903" s="113"/>
      <c r="U903" s="113"/>
      <c r="V903" s="119"/>
    </row>
    <row r="904" spans="19:22">
      <c r="S904" s="113"/>
      <c r="T904" s="113"/>
      <c r="U904" s="113"/>
      <c r="V904" s="119"/>
    </row>
    <row r="905" spans="19:22">
      <c r="S905" s="113"/>
      <c r="T905" s="113"/>
      <c r="U905" s="113"/>
      <c r="V905" s="119"/>
    </row>
    <row r="906" spans="19:22">
      <c r="S906" s="113"/>
      <c r="T906" s="113"/>
      <c r="U906" s="113"/>
      <c r="V906" s="119"/>
    </row>
    <row r="907" spans="19:22">
      <c r="S907" s="113"/>
      <c r="T907" s="113"/>
      <c r="U907" s="113"/>
      <c r="V907" s="119"/>
    </row>
    <row r="908" spans="19:22">
      <c r="S908" s="113"/>
      <c r="T908" s="113"/>
      <c r="U908" s="113"/>
      <c r="V908" s="119"/>
    </row>
    <row r="909" spans="19:22">
      <c r="S909" s="113"/>
      <c r="T909" s="113"/>
      <c r="U909" s="113"/>
      <c r="V909" s="119"/>
    </row>
    <row r="910" spans="19:22">
      <c r="S910" s="113"/>
      <c r="T910" s="113"/>
      <c r="U910" s="113"/>
      <c r="V910" s="119"/>
    </row>
    <row r="911" spans="19:22">
      <c r="S911" s="113"/>
      <c r="T911" s="113"/>
      <c r="U911" s="113"/>
      <c r="V911" s="119"/>
    </row>
    <row r="912" spans="19:22">
      <c r="S912" s="113"/>
      <c r="T912" s="113"/>
      <c r="U912" s="113"/>
      <c r="V912" s="119"/>
    </row>
    <row r="913" spans="19:22">
      <c r="S913" s="113"/>
      <c r="T913" s="113"/>
      <c r="U913" s="113"/>
      <c r="V913" s="119"/>
    </row>
    <row r="914" spans="19:22">
      <c r="S914" s="113"/>
      <c r="T914" s="113"/>
      <c r="U914" s="113"/>
      <c r="V914" s="119"/>
    </row>
    <row r="915" spans="19:22">
      <c r="S915" s="113"/>
      <c r="T915" s="113"/>
      <c r="U915" s="113"/>
      <c r="V915" s="119"/>
    </row>
    <row r="916" spans="19:22">
      <c r="S916" s="113"/>
      <c r="T916" s="113"/>
      <c r="U916" s="113"/>
      <c r="V916" s="119"/>
    </row>
    <row r="917" spans="19:22">
      <c r="S917" s="113"/>
      <c r="T917" s="113"/>
      <c r="U917" s="113"/>
      <c r="V917" s="119"/>
    </row>
    <row r="918" spans="19:22">
      <c r="S918" s="113"/>
      <c r="T918" s="113"/>
      <c r="U918" s="113"/>
      <c r="V918" s="119"/>
    </row>
    <row r="919" spans="19:22">
      <c r="S919" s="113"/>
      <c r="T919" s="113"/>
      <c r="U919" s="113"/>
      <c r="V919" s="119"/>
    </row>
    <row r="920" spans="19:22">
      <c r="S920" s="113"/>
      <c r="T920" s="113"/>
      <c r="U920" s="113"/>
      <c r="V920" s="119"/>
    </row>
    <row r="921" spans="19:22">
      <c r="S921" s="113"/>
      <c r="T921" s="113"/>
      <c r="U921" s="113"/>
      <c r="V921" s="119"/>
    </row>
    <row r="922" spans="19:22">
      <c r="S922" s="113"/>
      <c r="T922" s="113"/>
      <c r="U922" s="113"/>
      <c r="V922" s="119"/>
    </row>
    <row r="923" spans="19:22">
      <c r="S923" s="113"/>
      <c r="T923" s="113"/>
      <c r="U923" s="113"/>
      <c r="V923" s="119"/>
    </row>
    <row r="924" spans="19:22">
      <c r="S924" s="113"/>
      <c r="T924" s="113"/>
      <c r="U924" s="113"/>
      <c r="V924" s="119"/>
    </row>
    <row r="925" spans="19:22">
      <c r="S925" s="113"/>
      <c r="T925" s="113"/>
      <c r="U925" s="113"/>
      <c r="V925" s="119"/>
    </row>
    <row r="926" spans="19:22">
      <c r="S926" s="113"/>
      <c r="T926" s="113"/>
      <c r="U926" s="113"/>
      <c r="V926" s="119"/>
    </row>
    <row r="927" spans="19:22">
      <c r="S927" s="113"/>
      <c r="T927" s="113"/>
      <c r="U927" s="113"/>
      <c r="V927" s="119"/>
    </row>
    <row r="928" spans="19:22">
      <c r="S928" s="113"/>
      <c r="T928" s="113"/>
      <c r="U928" s="113"/>
      <c r="V928" s="119"/>
    </row>
    <row r="929" spans="19:22">
      <c r="S929" s="113"/>
      <c r="T929" s="113"/>
      <c r="U929" s="113"/>
      <c r="V929" s="119"/>
    </row>
    <row r="930" spans="19:22">
      <c r="S930" s="113"/>
      <c r="T930" s="113"/>
      <c r="U930" s="113"/>
      <c r="V930" s="119"/>
    </row>
    <row r="931" spans="19:22">
      <c r="S931" s="113"/>
      <c r="T931" s="113"/>
      <c r="U931" s="113"/>
      <c r="V931" s="119"/>
    </row>
    <row r="932" spans="19:22">
      <c r="S932" s="113"/>
      <c r="T932" s="113"/>
      <c r="U932" s="113"/>
      <c r="V932" s="119"/>
    </row>
    <row r="933" spans="19:22">
      <c r="S933" s="113"/>
      <c r="T933" s="113"/>
      <c r="U933" s="113"/>
      <c r="V933" s="119"/>
    </row>
    <row r="934" spans="19:22">
      <c r="S934" s="113"/>
      <c r="T934" s="113"/>
      <c r="U934" s="113"/>
      <c r="V934" s="119"/>
    </row>
    <row r="935" spans="19:22">
      <c r="S935" s="113"/>
      <c r="T935" s="113"/>
      <c r="U935" s="113"/>
      <c r="V935" s="119"/>
    </row>
    <row r="936" spans="19:22">
      <c r="S936" s="113"/>
      <c r="T936" s="113"/>
      <c r="U936" s="113"/>
      <c r="V936" s="119"/>
    </row>
    <row r="937" spans="19:22">
      <c r="S937" s="113"/>
      <c r="T937" s="113"/>
      <c r="U937" s="113"/>
      <c r="V937" s="119"/>
    </row>
    <row r="938" spans="19:22">
      <c r="S938" s="113"/>
      <c r="T938" s="113"/>
      <c r="U938" s="113"/>
      <c r="V938" s="119"/>
    </row>
    <row r="939" spans="19:22">
      <c r="S939" s="113"/>
      <c r="T939" s="113"/>
      <c r="U939" s="113"/>
      <c r="V939" s="119"/>
    </row>
    <row r="940" spans="19:22">
      <c r="S940" s="113"/>
      <c r="T940" s="113"/>
      <c r="U940" s="113"/>
      <c r="V940" s="119"/>
    </row>
    <row r="941" spans="19:22">
      <c r="S941" s="113"/>
      <c r="T941" s="113"/>
      <c r="U941" s="113"/>
      <c r="V941" s="119"/>
    </row>
    <row r="942" spans="19:22">
      <c r="S942" s="113"/>
      <c r="T942" s="113"/>
      <c r="U942" s="113"/>
      <c r="V942" s="119"/>
    </row>
    <row r="943" spans="19:22">
      <c r="S943" s="113"/>
      <c r="T943" s="113"/>
      <c r="U943" s="113"/>
      <c r="V943" s="119"/>
    </row>
    <row r="944" spans="19:22">
      <c r="S944" s="113"/>
      <c r="T944" s="113"/>
      <c r="U944" s="113"/>
      <c r="V944" s="119"/>
    </row>
    <row r="945" spans="19:22">
      <c r="S945" s="113"/>
      <c r="T945" s="113"/>
      <c r="U945" s="113"/>
      <c r="V945" s="119"/>
    </row>
    <row r="946" spans="19:22">
      <c r="S946" s="113"/>
      <c r="T946" s="113"/>
      <c r="U946" s="113"/>
      <c r="V946" s="119"/>
    </row>
    <row r="947" spans="19:22">
      <c r="S947" s="113"/>
      <c r="T947" s="113"/>
      <c r="U947" s="113"/>
      <c r="V947" s="119"/>
    </row>
    <row r="948" spans="19:22">
      <c r="S948" s="113"/>
      <c r="T948" s="113"/>
      <c r="U948" s="113"/>
      <c r="V948" s="119"/>
    </row>
    <row r="949" spans="19:22">
      <c r="S949" s="113"/>
      <c r="T949" s="113"/>
      <c r="U949" s="113"/>
      <c r="V949" s="119"/>
    </row>
    <row r="950" spans="19:22">
      <c r="S950" s="113"/>
      <c r="T950" s="113"/>
      <c r="U950" s="113"/>
      <c r="V950" s="119"/>
    </row>
    <row r="951" spans="19:22">
      <c r="S951" s="113"/>
      <c r="T951" s="113"/>
      <c r="U951" s="113"/>
      <c r="V951" s="119"/>
    </row>
    <row r="952" spans="19:22">
      <c r="S952" s="113"/>
      <c r="T952" s="113"/>
      <c r="U952" s="113"/>
      <c r="V952" s="119"/>
    </row>
    <row r="953" spans="19:22">
      <c r="S953" s="113"/>
      <c r="T953" s="113"/>
      <c r="U953" s="113"/>
      <c r="V953" s="119"/>
    </row>
    <row r="954" spans="19:22">
      <c r="S954" s="113"/>
      <c r="T954" s="113"/>
      <c r="U954" s="113"/>
      <c r="V954" s="119"/>
    </row>
    <row r="955" spans="19:22">
      <c r="S955" s="113"/>
      <c r="T955" s="113"/>
      <c r="U955" s="113"/>
      <c r="V955" s="119"/>
    </row>
    <row r="956" spans="19:22">
      <c r="S956" s="113"/>
      <c r="T956" s="113"/>
      <c r="U956" s="113"/>
      <c r="V956" s="119"/>
    </row>
    <row r="957" spans="19:22">
      <c r="S957" s="113"/>
      <c r="T957" s="113"/>
      <c r="U957" s="113"/>
      <c r="V957" s="119"/>
    </row>
    <row r="958" spans="19:22">
      <c r="S958" s="113"/>
      <c r="T958" s="113"/>
      <c r="U958" s="113"/>
      <c r="V958" s="119"/>
    </row>
    <row r="959" spans="19:22">
      <c r="S959" s="113"/>
      <c r="T959" s="113"/>
      <c r="U959" s="113"/>
      <c r="V959" s="119"/>
    </row>
    <row r="960" spans="19:22">
      <c r="S960" s="113"/>
      <c r="T960" s="113"/>
      <c r="U960" s="113"/>
      <c r="V960" s="119"/>
    </row>
    <row r="961" spans="19:22">
      <c r="S961" s="113"/>
      <c r="T961" s="113"/>
      <c r="U961" s="113"/>
      <c r="V961" s="119"/>
    </row>
    <row r="962" spans="19:22">
      <c r="S962" s="113"/>
      <c r="T962" s="113"/>
      <c r="U962" s="113"/>
      <c r="V962" s="119"/>
    </row>
    <row r="963" spans="19:22">
      <c r="S963" s="113"/>
      <c r="T963" s="113"/>
      <c r="U963" s="113"/>
      <c r="V963" s="119"/>
    </row>
    <row r="964" spans="19:22">
      <c r="S964" s="113"/>
      <c r="T964" s="113"/>
      <c r="U964" s="113"/>
      <c r="V964" s="119"/>
    </row>
    <row r="965" spans="19:22">
      <c r="S965" s="113"/>
      <c r="T965" s="113"/>
      <c r="U965" s="113"/>
      <c r="V965" s="119"/>
    </row>
    <row r="966" spans="19:22">
      <c r="S966" s="113"/>
      <c r="T966" s="113"/>
      <c r="U966" s="113"/>
      <c r="V966" s="119"/>
    </row>
    <row r="967" spans="19:22">
      <c r="S967" s="113"/>
      <c r="T967" s="113"/>
      <c r="U967" s="113"/>
      <c r="V967" s="119"/>
    </row>
    <row r="968" spans="19:22">
      <c r="S968" s="113"/>
      <c r="T968" s="113"/>
      <c r="U968" s="113"/>
      <c r="V968" s="119"/>
    </row>
    <row r="969" spans="19:22">
      <c r="S969" s="113"/>
      <c r="T969" s="113"/>
      <c r="U969" s="113"/>
      <c r="V969" s="119"/>
    </row>
    <row r="970" spans="19:22">
      <c r="S970" s="113"/>
      <c r="T970" s="113"/>
      <c r="U970" s="113"/>
      <c r="V970" s="119"/>
    </row>
    <row r="971" spans="19:22">
      <c r="S971" s="113"/>
      <c r="T971" s="113"/>
      <c r="U971" s="113"/>
      <c r="V971" s="119"/>
    </row>
    <row r="972" spans="19:22">
      <c r="S972" s="113"/>
      <c r="T972" s="113"/>
      <c r="U972" s="113"/>
      <c r="V972" s="119"/>
    </row>
    <row r="973" spans="19:22">
      <c r="S973" s="113"/>
      <c r="T973" s="113"/>
      <c r="U973" s="113"/>
      <c r="V973" s="119"/>
    </row>
    <row r="974" spans="19:22">
      <c r="S974" s="113"/>
      <c r="T974" s="113"/>
      <c r="U974" s="113"/>
      <c r="V974" s="119"/>
    </row>
    <row r="975" spans="19:22">
      <c r="S975" s="113"/>
      <c r="T975" s="113"/>
      <c r="U975" s="113"/>
      <c r="V975" s="119"/>
    </row>
    <row r="976" spans="19:22">
      <c r="S976" s="113"/>
      <c r="T976" s="113"/>
      <c r="U976" s="113"/>
      <c r="V976" s="119"/>
    </row>
    <row r="977" spans="19:22">
      <c r="S977" s="113"/>
      <c r="T977" s="113"/>
      <c r="U977" s="113"/>
      <c r="V977" s="119"/>
    </row>
    <row r="978" spans="19:22">
      <c r="S978" s="113"/>
      <c r="T978" s="113"/>
      <c r="U978" s="113"/>
      <c r="V978" s="119"/>
    </row>
    <row r="979" spans="19:22">
      <c r="S979" s="113"/>
      <c r="T979" s="113"/>
      <c r="U979" s="113"/>
      <c r="V979" s="119"/>
    </row>
    <row r="980" spans="19:22">
      <c r="S980" s="113"/>
      <c r="T980" s="113"/>
      <c r="U980" s="113"/>
      <c r="V980" s="119"/>
    </row>
    <row r="981" spans="19:22">
      <c r="S981" s="113"/>
      <c r="T981" s="113"/>
      <c r="U981" s="113"/>
      <c r="V981" s="119"/>
    </row>
    <row r="982" spans="19:22">
      <c r="S982" s="113"/>
      <c r="T982" s="113"/>
      <c r="U982" s="113"/>
      <c r="V982" s="119"/>
    </row>
    <row r="983" spans="19:22">
      <c r="S983" s="113"/>
      <c r="T983" s="113"/>
      <c r="U983" s="113"/>
      <c r="V983" s="119"/>
    </row>
    <row r="984" spans="19:22">
      <c r="S984" s="113"/>
      <c r="T984" s="113"/>
      <c r="U984" s="113"/>
      <c r="V984" s="119"/>
    </row>
    <row r="985" spans="19:22">
      <c r="S985" s="113"/>
      <c r="T985" s="113"/>
      <c r="U985" s="113"/>
      <c r="V985" s="119"/>
    </row>
    <row r="986" spans="19:22">
      <c r="S986" s="113"/>
      <c r="T986" s="113"/>
      <c r="U986" s="113"/>
      <c r="V986" s="119"/>
    </row>
    <row r="987" spans="19:22">
      <c r="S987" s="113"/>
      <c r="T987" s="113"/>
      <c r="U987" s="113"/>
      <c r="V987" s="119"/>
    </row>
    <row r="988" spans="19:22">
      <c r="S988" s="113"/>
      <c r="T988" s="113"/>
      <c r="U988" s="113"/>
      <c r="V988" s="119"/>
    </row>
    <row r="989" spans="19:22">
      <c r="S989" s="113"/>
      <c r="T989" s="113"/>
      <c r="U989" s="113"/>
      <c r="V989" s="119"/>
    </row>
    <row r="990" spans="19:22">
      <c r="S990" s="113"/>
      <c r="T990" s="113"/>
      <c r="U990" s="113"/>
      <c r="V990" s="119"/>
    </row>
    <row r="991" spans="19:22">
      <c r="S991" s="113"/>
      <c r="T991" s="113"/>
      <c r="U991" s="113"/>
      <c r="V991" s="119"/>
    </row>
    <row r="992" spans="19:22">
      <c r="S992" s="113"/>
      <c r="T992" s="113"/>
      <c r="U992" s="113"/>
      <c r="V992" s="119"/>
    </row>
    <row r="993" spans="19:22">
      <c r="S993" s="113"/>
      <c r="T993" s="113"/>
      <c r="U993" s="113"/>
      <c r="V993" s="119"/>
    </row>
    <row r="994" spans="19:22">
      <c r="S994" s="113"/>
      <c r="T994" s="113"/>
      <c r="U994" s="113"/>
      <c r="V994" s="119"/>
    </row>
    <row r="995" spans="19:22">
      <c r="S995" s="113"/>
      <c r="T995" s="113"/>
      <c r="U995" s="113"/>
      <c r="V995" s="119"/>
    </row>
    <row r="996" spans="19:22">
      <c r="S996" s="113"/>
      <c r="T996" s="113"/>
      <c r="U996" s="113"/>
      <c r="V996" s="119"/>
    </row>
    <row r="997" spans="19:22">
      <c r="S997" s="113"/>
      <c r="T997" s="113"/>
      <c r="U997" s="113"/>
      <c r="V997" s="119"/>
    </row>
    <row r="998" spans="19:22">
      <c r="S998" s="113"/>
      <c r="T998" s="113"/>
      <c r="U998" s="113"/>
      <c r="V998" s="119"/>
    </row>
    <row r="999" spans="19:22">
      <c r="S999" s="113"/>
      <c r="T999" s="113"/>
      <c r="U999" s="113"/>
      <c r="V999" s="119"/>
    </row>
    <row r="1000" spans="19:22">
      <c r="S1000" s="113"/>
      <c r="T1000" s="113"/>
      <c r="U1000" s="113"/>
      <c r="V1000" s="119"/>
    </row>
    <row r="1001" spans="19:22">
      <c r="S1001" s="113"/>
      <c r="T1001" s="113"/>
      <c r="U1001" s="113"/>
      <c r="V1001" s="119"/>
    </row>
    <row r="1002" spans="19:22">
      <c r="S1002" s="113"/>
      <c r="T1002" s="113"/>
      <c r="U1002" s="113"/>
      <c r="V1002" s="119"/>
    </row>
    <row r="1003" spans="19:22">
      <c r="S1003" s="113"/>
      <c r="T1003" s="113"/>
      <c r="U1003" s="113"/>
      <c r="V1003" s="119"/>
    </row>
    <row r="1004" spans="19:22">
      <c r="S1004" s="113"/>
      <c r="T1004" s="113"/>
      <c r="U1004" s="113"/>
      <c r="V1004" s="119"/>
    </row>
    <row r="1005" spans="19:22">
      <c r="S1005" s="113"/>
      <c r="T1005" s="113"/>
      <c r="U1005" s="113"/>
      <c r="V1005" s="119"/>
    </row>
    <row r="1006" spans="19:22">
      <c r="S1006" s="113"/>
      <c r="T1006" s="113"/>
      <c r="U1006" s="113"/>
      <c r="V1006" s="119"/>
    </row>
    <row r="1007" spans="19:22">
      <c r="S1007" s="113"/>
      <c r="T1007" s="113"/>
      <c r="U1007" s="113"/>
      <c r="V1007" s="119"/>
    </row>
    <row r="1008" spans="19:22">
      <c r="S1008" s="113"/>
      <c r="T1008" s="113"/>
      <c r="U1008" s="113"/>
      <c r="V1008" s="119"/>
    </row>
    <row r="1009" spans="19:22">
      <c r="S1009" s="113"/>
      <c r="T1009" s="113"/>
      <c r="U1009" s="113"/>
      <c r="V1009" s="119"/>
    </row>
    <row r="1010" spans="19:22">
      <c r="S1010" s="113"/>
      <c r="T1010" s="113"/>
      <c r="U1010" s="113"/>
      <c r="V1010" s="119"/>
    </row>
    <row r="1011" spans="19:22">
      <c r="S1011" s="113"/>
      <c r="T1011" s="113"/>
      <c r="U1011" s="113"/>
      <c r="V1011" s="119"/>
    </row>
    <row r="1012" spans="19:22">
      <c r="S1012" s="113"/>
      <c r="T1012" s="113"/>
      <c r="U1012" s="113"/>
      <c r="V1012" s="119"/>
    </row>
    <row r="1013" spans="19:22">
      <c r="S1013" s="113"/>
      <c r="T1013" s="113"/>
      <c r="U1013" s="113"/>
      <c r="V1013" s="119"/>
    </row>
    <row r="1014" spans="19:22">
      <c r="S1014" s="113"/>
      <c r="T1014" s="113"/>
      <c r="U1014" s="113"/>
      <c r="V1014" s="119"/>
    </row>
    <row r="1015" spans="19:22">
      <c r="S1015" s="113"/>
      <c r="T1015" s="113"/>
      <c r="U1015" s="113"/>
      <c r="V1015" s="119"/>
    </row>
    <row r="1016" spans="19:22">
      <c r="S1016" s="113"/>
      <c r="T1016" s="113"/>
      <c r="U1016" s="113"/>
      <c r="V1016" s="119"/>
    </row>
    <row r="1017" spans="19:22">
      <c r="S1017" s="113"/>
      <c r="T1017" s="113"/>
      <c r="U1017" s="113"/>
      <c r="V1017" s="119"/>
    </row>
    <row r="1018" spans="19:22">
      <c r="S1018" s="113"/>
      <c r="T1018" s="113"/>
      <c r="U1018" s="113"/>
      <c r="V1018" s="119"/>
    </row>
    <row r="1019" spans="19:22">
      <c r="S1019" s="113"/>
      <c r="T1019" s="113"/>
      <c r="U1019" s="113"/>
      <c r="V1019" s="119"/>
    </row>
    <row r="1020" spans="19:22">
      <c r="S1020" s="113"/>
      <c r="T1020" s="113"/>
      <c r="U1020" s="113"/>
      <c r="V1020" s="119"/>
    </row>
    <row r="1021" spans="19:22">
      <c r="S1021" s="113"/>
      <c r="T1021" s="113"/>
      <c r="U1021" s="113"/>
      <c r="V1021" s="119"/>
    </row>
    <row r="1022" spans="19:22">
      <c r="S1022" s="113"/>
      <c r="T1022" s="113"/>
      <c r="U1022" s="113"/>
      <c r="V1022" s="119"/>
    </row>
    <row r="1023" spans="19:22">
      <c r="S1023" s="113"/>
      <c r="T1023" s="113"/>
      <c r="U1023" s="113"/>
      <c r="V1023" s="119"/>
    </row>
    <row r="1024" spans="19:22">
      <c r="S1024" s="113"/>
      <c r="T1024" s="113"/>
      <c r="U1024" s="113"/>
      <c r="V1024" s="119"/>
    </row>
    <row r="1025" spans="19:22">
      <c r="S1025" s="113"/>
      <c r="T1025" s="113"/>
      <c r="U1025" s="113"/>
      <c r="V1025" s="119"/>
    </row>
    <row r="1026" spans="19:22">
      <c r="S1026" s="113"/>
      <c r="T1026" s="113"/>
      <c r="U1026" s="113"/>
      <c r="V1026" s="119"/>
    </row>
    <row r="1027" spans="19:22">
      <c r="S1027" s="113"/>
      <c r="T1027" s="113"/>
      <c r="U1027" s="113"/>
      <c r="V1027" s="119"/>
    </row>
    <row r="1028" spans="19:22">
      <c r="S1028" s="113"/>
      <c r="T1028" s="113"/>
      <c r="U1028" s="113"/>
      <c r="V1028" s="119"/>
    </row>
    <row r="1029" spans="19:22">
      <c r="S1029" s="113"/>
      <c r="T1029" s="113"/>
      <c r="U1029" s="113"/>
      <c r="V1029" s="119"/>
    </row>
    <row r="1030" spans="19:22">
      <c r="S1030" s="113"/>
      <c r="T1030" s="113"/>
      <c r="U1030" s="113"/>
      <c r="V1030" s="119"/>
    </row>
    <row r="1031" spans="19:22">
      <c r="S1031" s="113"/>
      <c r="T1031" s="113"/>
      <c r="U1031" s="113"/>
      <c r="V1031" s="119"/>
    </row>
    <row r="1032" spans="19:22">
      <c r="S1032" s="113"/>
      <c r="T1032" s="113"/>
      <c r="U1032" s="113"/>
      <c r="V1032" s="119"/>
    </row>
    <row r="1033" spans="19:22">
      <c r="S1033" s="113"/>
      <c r="T1033" s="113"/>
      <c r="U1033" s="113"/>
      <c r="V1033" s="119"/>
    </row>
    <row r="1034" spans="19:22">
      <c r="S1034" s="113"/>
      <c r="T1034" s="113"/>
      <c r="U1034" s="113"/>
      <c r="V1034" s="119"/>
    </row>
    <row r="1035" spans="19:22">
      <c r="S1035" s="113"/>
      <c r="T1035" s="113"/>
      <c r="U1035" s="113"/>
      <c r="V1035" s="119"/>
    </row>
    <row r="1036" spans="19:22">
      <c r="S1036" s="113"/>
      <c r="T1036" s="113"/>
      <c r="U1036" s="113"/>
      <c r="V1036" s="119"/>
    </row>
    <row r="1037" spans="19:22">
      <c r="S1037" s="113"/>
      <c r="T1037" s="113"/>
      <c r="U1037" s="113"/>
      <c r="V1037" s="119"/>
    </row>
    <row r="1038" spans="19:22">
      <c r="S1038" s="113"/>
      <c r="T1038" s="113"/>
      <c r="U1038" s="113"/>
      <c r="V1038" s="119"/>
    </row>
    <row r="1039" spans="19:22">
      <c r="S1039" s="113"/>
      <c r="T1039" s="113"/>
      <c r="U1039" s="113"/>
      <c r="V1039" s="119"/>
    </row>
    <row r="1040" spans="19:22">
      <c r="S1040" s="113"/>
      <c r="T1040" s="113"/>
      <c r="U1040" s="113"/>
      <c r="V1040" s="119"/>
    </row>
    <row r="1041" spans="19:22">
      <c r="S1041" s="113"/>
      <c r="T1041" s="113"/>
      <c r="U1041" s="113"/>
      <c r="V1041" s="119"/>
    </row>
    <row r="1042" spans="19:22">
      <c r="S1042" s="113"/>
      <c r="T1042" s="113"/>
      <c r="U1042" s="113"/>
      <c r="V1042" s="119"/>
    </row>
    <row r="1043" spans="19:22">
      <c r="S1043" s="113"/>
      <c r="T1043" s="113"/>
      <c r="U1043" s="113"/>
      <c r="V1043" s="119"/>
    </row>
    <row r="1044" spans="19:22">
      <c r="S1044" s="113"/>
      <c r="T1044" s="113"/>
      <c r="U1044" s="113"/>
      <c r="V1044" s="119"/>
    </row>
    <row r="1045" spans="19:22">
      <c r="S1045" s="113"/>
      <c r="T1045" s="113"/>
      <c r="U1045" s="113"/>
      <c r="V1045" s="119"/>
    </row>
    <row r="1046" spans="19:22">
      <c r="S1046" s="113"/>
      <c r="T1046" s="113"/>
      <c r="U1046" s="113"/>
      <c r="V1046" s="119"/>
    </row>
    <row r="1047" spans="19:22">
      <c r="S1047" s="113"/>
      <c r="T1047" s="113"/>
      <c r="U1047" s="113"/>
      <c r="V1047" s="119"/>
    </row>
    <row r="1048" spans="19:22">
      <c r="S1048" s="113"/>
      <c r="T1048" s="113"/>
      <c r="U1048" s="113"/>
      <c r="V1048" s="119"/>
    </row>
    <row r="1049" spans="19:22">
      <c r="S1049" s="113"/>
      <c r="T1049" s="113"/>
      <c r="U1049" s="113"/>
      <c r="V1049" s="119"/>
    </row>
    <row r="1050" spans="19:22">
      <c r="S1050" s="113"/>
      <c r="T1050" s="113"/>
      <c r="U1050" s="113"/>
      <c r="V1050" s="119"/>
    </row>
    <row r="1051" spans="19:22">
      <c r="S1051" s="113"/>
      <c r="T1051" s="113"/>
      <c r="U1051" s="113"/>
      <c r="V1051" s="119"/>
    </row>
    <row r="1052" spans="19:22">
      <c r="S1052" s="113"/>
      <c r="T1052" s="113"/>
      <c r="U1052" s="113"/>
      <c r="V1052" s="119"/>
    </row>
    <row r="1053" spans="19:22">
      <c r="S1053" s="113"/>
      <c r="T1053" s="113"/>
      <c r="U1053" s="113"/>
      <c r="V1053" s="119"/>
    </row>
    <row r="1054" spans="19:22">
      <c r="S1054" s="113"/>
      <c r="T1054" s="113"/>
      <c r="U1054" s="113"/>
      <c r="V1054" s="119"/>
    </row>
    <row r="1055" spans="19:22">
      <c r="S1055" s="113"/>
      <c r="T1055" s="113"/>
      <c r="U1055" s="113"/>
      <c r="V1055" s="119"/>
    </row>
    <row r="1056" spans="19:22">
      <c r="S1056" s="113"/>
      <c r="T1056" s="113"/>
      <c r="U1056" s="113"/>
      <c r="V1056" s="119"/>
    </row>
    <row r="1057" spans="19:22">
      <c r="S1057" s="113"/>
      <c r="T1057" s="113"/>
      <c r="U1057" s="113"/>
      <c r="V1057" s="119"/>
    </row>
    <row r="1058" spans="19:22">
      <c r="S1058" s="113"/>
      <c r="T1058" s="113"/>
      <c r="U1058" s="113"/>
      <c r="V1058" s="119"/>
    </row>
    <row r="1059" spans="19:22">
      <c r="S1059" s="113"/>
      <c r="T1059" s="113"/>
      <c r="U1059" s="113"/>
      <c r="V1059" s="119"/>
    </row>
    <row r="1060" spans="19:22">
      <c r="S1060" s="113"/>
      <c r="T1060" s="113"/>
      <c r="U1060" s="113"/>
      <c r="V1060" s="119"/>
    </row>
    <row r="1061" spans="19:22">
      <c r="S1061" s="113"/>
      <c r="T1061" s="113"/>
      <c r="U1061" s="113"/>
      <c r="V1061" s="119"/>
    </row>
    <row r="1062" spans="19:22">
      <c r="S1062" s="113"/>
      <c r="T1062" s="113"/>
      <c r="U1062" s="113"/>
      <c r="V1062" s="119"/>
    </row>
    <row r="1063" spans="19:22">
      <c r="S1063" s="113"/>
      <c r="T1063" s="113"/>
      <c r="U1063" s="113"/>
      <c r="V1063" s="119"/>
    </row>
    <row r="1064" spans="19:22">
      <c r="S1064" s="113"/>
      <c r="T1064" s="113"/>
      <c r="U1064" s="113"/>
      <c r="V1064" s="119"/>
    </row>
    <row r="1065" spans="19:22">
      <c r="S1065" s="113"/>
      <c r="T1065" s="113"/>
      <c r="U1065" s="113"/>
      <c r="V1065" s="119"/>
    </row>
    <row r="1066" spans="19:22">
      <c r="S1066" s="113"/>
      <c r="T1066" s="113"/>
      <c r="U1066" s="113"/>
      <c r="V1066" s="119"/>
    </row>
    <row r="1067" spans="19:22">
      <c r="S1067" s="113"/>
      <c r="T1067" s="113"/>
      <c r="U1067" s="113"/>
      <c r="V1067" s="119"/>
    </row>
    <row r="1068" spans="19:22">
      <c r="S1068" s="113"/>
      <c r="T1068" s="113"/>
      <c r="U1068" s="113"/>
      <c r="V1068" s="119"/>
    </row>
    <row r="1069" spans="19:22">
      <c r="S1069" s="113"/>
      <c r="T1069" s="113"/>
      <c r="U1069" s="113"/>
      <c r="V1069" s="119"/>
    </row>
    <row r="1070" spans="19:22">
      <c r="S1070" s="113"/>
      <c r="T1070" s="113"/>
      <c r="U1070" s="113"/>
      <c r="V1070" s="119"/>
    </row>
    <row r="1071" spans="19:22">
      <c r="S1071" s="113"/>
      <c r="T1071" s="113"/>
      <c r="U1071" s="113"/>
      <c r="V1071" s="119"/>
    </row>
    <row r="1072" spans="19:22">
      <c r="S1072" s="113"/>
      <c r="T1072" s="113"/>
      <c r="U1072" s="113"/>
      <c r="V1072" s="119"/>
    </row>
    <row r="1073" spans="19:22">
      <c r="S1073" s="113"/>
      <c r="T1073" s="113"/>
      <c r="U1073" s="113"/>
      <c r="V1073" s="119"/>
    </row>
    <row r="1074" spans="19:22">
      <c r="S1074" s="113"/>
      <c r="T1074" s="113"/>
      <c r="U1074" s="113"/>
      <c r="V1074" s="119"/>
    </row>
    <row r="1075" spans="19:22">
      <c r="S1075" s="113"/>
      <c r="T1075" s="113"/>
      <c r="U1075" s="113"/>
      <c r="V1075" s="119"/>
    </row>
    <row r="1076" spans="19:22">
      <c r="S1076" s="113"/>
      <c r="T1076" s="113"/>
      <c r="U1076" s="113"/>
      <c r="V1076" s="119"/>
    </row>
    <row r="1077" spans="19:22">
      <c r="S1077" s="113"/>
      <c r="T1077" s="113"/>
      <c r="U1077" s="113"/>
      <c r="V1077" s="119"/>
    </row>
    <row r="1078" spans="19:22">
      <c r="S1078" s="113"/>
      <c r="T1078" s="113"/>
      <c r="U1078" s="113"/>
      <c r="V1078" s="119"/>
    </row>
    <row r="1079" spans="19:22">
      <c r="S1079" s="113"/>
      <c r="T1079" s="113"/>
      <c r="U1079" s="113"/>
      <c r="V1079" s="119"/>
    </row>
    <row r="1080" spans="19:22">
      <c r="S1080" s="113"/>
      <c r="T1080" s="113"/>
      <c r="U1080" s="113"/>
      <c r="V1080" s="119"/>
    </row>
    <row r="1081" spans="19:22">
      <c r="S1081" s="113"/>
      <c r="T1081" s="113"/>
      <c r="U1081" s="113"/>
      <c r="V1081" s="119"/>
    </row>
    <row r="1082" spans="19:22">
      <c r="S1082" s="113"/>
      <c r="T1082" s="113"/>
      <c r="U1082" s="113"/>
      <c r="V1082" s="119"/>
    </row>
    <row r="1083" spans="19:22">
      <c r="S1083" s="113"/>
      <c r="T1083" s="113"/>
      <c r="U1083" s="113"/>
      <c r="V1083" s="119"/>
    </row>
    <row r="1084" spans="19:22">
      <c r="S1084" s="113"/>
      <c r="T1084" s="113"/>
      <c r="U1084" s="113"/>
      <c r="V1084" s="119"/>
    </row>
    <row r="1085" spans="19:22">
      <c r="S1085" s="113"/>
      <c r="T1085" s="113"/>
      <c r="U1085" s="113"/>
      <c r="V1085" s="119"/>
    </row>
    <row r="1086" spans="19:22">
      <c r="S1086" s="113"/>
      <c r="T1086" s="113"/>
      <c r="U1086" s="113"/>
      <c r="V1086" s="119"/>
    </row>
    <row r="1087" spans="19:22">
      <c r="S1087" s="113"/>
      <c r="T1087" s="113"/>
      <c r="U1087" s="113"/>
      <c r="V1087" s="119"/>
    </row>
    <row r="1088" spans="19:22">
      <c r="S1088" s="113"/>
      <c r="T1088" s="113"/>
      <c r="U1088" s="113"/>
      <c r="V1088" s="119"/>
    </row>
    <row r="1089" spans="19:22">
      <c r="S1089" s="113"/>
      <c r="T1089" s="113"/>
      <c r="U1089" s="113"/>
      <c r="V1089" s="119"/>
    </row>
    <row r="1090" spans="19:22">
      <c r="S1090" s="113"/>
      <c r="T1090" s="113"/>
      <c r="U1090" s="113"/>
      <c r="V1090" s="119"/>
    </row>
    <row r="1091" spans="19:22">
      <c r="S1091" s="113"/>
      <c r="T1091" s="113"/>
      <c r="U1091" s="113"/>
      <c r="V1091" s="119"/>
    </row>
    <row r="1092" spans="19:22">
      <c r="S1092" s="113"/>
      <c r="T1092" s="113"/>
      <c r="U1092" s="113"/>
      <c r="V1092" s="119"/>
    </row>
    <row r="1093" spans="19:22">
      <c r="S1093" s="113"/>
      <c r="T1093" s="113"/>
      <c r="U1093" s="113"/>
      <c r="V1093" s="119"/>
    </row>
    <row r="1094" spans="19:22">
      <c r="S1094" s="113"/>
      <c r="T1094" s="113"/>
      <c r="U1094" s="113"/>
      <c r="V1094" s="119"/>
    </row>
    <row r="1095" spans="19:22">
      <c r="S1095" s="113"/>
      <c r="T1095" s="113"/>
      <c r="U1095" s="113"/>
      <c r="V1095" s="119"/>
    </row>
    <row r="1096" spans="19:22">
      <c r="S1096" s="113"/>
      <c r="T1096" s="113"/>
      <c r="U1096" s="113"/>
      <c r="V1096" s="119"/>
    </row>
    <row r="1097" spans="19:22">
      <c r="S1097" s="113"/>
      <c r="T1097" s="113"/>
      <c r="U1097" s="113"/>
      <c r="V1097" s="119"/>
    </row>
    <row r="1098" spans="19:22">
      <c r="S1098" s="113"/>
      <c r="T1098" s="113"/>
      <c r="U1098" s="113"/>
      <c r="V1098" s="119"/>
    </row>
    <row r="1099" spans="19:22">
      <c r="S1099" s="113"/>
      <c r="T1099" s="113"/>
      <c r="U1099" s="113"/>
      <c r="V1099" s="119"/>
    </row>
    <row r="1100" spans="19:22">
      <c r="S1100" s="113"/>
      <c r="T1100" s="113"/>
      <c r="U1100" s="113"/>
      <c r="V1100" s="119"/>
    </row>
    <row r="1101" spans="19:22">
      <c r="S1101" s="113"/>
      <c r="T1101" s="113"/>
      <c r="U1101" s="113"/>
      <c r="V1101" s="119"/>
    </row>
    <row r="1102" spans="19:22">
      <c r="S1102" s="113"/>
      <c r="T1102" s="113"/>
      <c r="U1102" s="113"/>
      <c r="V1102" s="119"/>
    </row>
    <row r="1103" spans="19:22">
      <c r="S1103" s="113"/>
      <c r="T1103" s="113"/>
      <c r="U1103" s="113"/>
      <c r="V1103" s="119"/>
    </row>
    <row r="1104" spans="19:22">
      <c r="S1104" s="113"/>
      <c r="T1104" s="113"/>
      <c r="U1104" s="113"/>
      <c r="V1104" s="119"/>
    </row>
    <row r="1105" spans="19:22">
      <c r="S1105" s="113"/>
      <c r="T1105" s="113"/>
      <c r="U1105" s="113"/>
      <c r="V1105" s="119"/>
    </row>
    <row r="1106" spans="19:22">
      <c r="S1106" s="113"/>
      <c r="T1106" s="113"/>
      <c r="U1106" s="113"/>
      <c r="V1106" s="119"/>
    </row>
    <row r="1107" spans="19:22">
      <c r="S1107" s="113"/>
      <c r="T1107" s="113"/>
      <c r="U1107" s="113"/>
      <c r="V1107" s="119"/>
    </row>
    <row r="1108" spans="19:22">
      <c r="S1108" s="113"/>
      <c r="T1108" s="113"/>
      <c r="U1108" s="113"/>
      <c r="V1108" s="119"/>
    </row>
    <row r="1109" spans="19:22">
      <c r="S1109" s="113"/>
      <c r="T1109" s="113"/>
      <c r="U1109" s="113"/>
      <c r="V1109" s="119"/>
    </row>
    <row r="1110" spans="19:22">
      <c r="S1110" s="113"/>
      <c r="T1110" s="113"/>
      <c r="U1110" s="113"/>
      <c r="V1110" s="119"/>
    </row>
    <row r="1111" spans="19:22">
      <c r="S1111" s="113"/>
      <c r="T1111" s="113"/>
      <c r="U1111" s="113"/>
      <c r="V1111" s="119"/>
    </row>
    <row r="1112" spans="19:22">
      <c r="S1112" s="113"/>
      <c r="T1112" s="113"/>
      <c r="U1112" s="113"/>
      <c r="V1112" s="119"/>
    </row>
    <row r="1113" spans="19:22">
      <c r="S1113" s="113"/>
      <c r="T1113" s="113"/>
      <c r="U1113" s="113"/>
      <c r="V1113" s="119"/>
    </row>
    <row r="1114" spans="19:22">
      <c r="S1114" s="113"/>
      <c r="T1114" s="113"/>
      <c r="U1114" s="113"/>
      <c r="V1114" s="119"/>
    </row>
    <row r="1115" spans="19:22">
      <c r="S1115" s="113"/>
      <c r="T1115" s="113"/>
      <c r="U1115" s="113"/>
      <c r="V1115" s="119"/>
    </row>
    <row r="1116" spans="19:22">
      <c r="S1116" s="113"/>
      <c r="T1116" s="113"/>
      <c r="U1116" s="113"/>
      <c r="V1116" s="119"/>
    </row>
    <row r="1117" spans="19:22">
      <c r="S1117" s="113"/>
      <c r="T1117" s="113"/>
      <c r="U1117" s="113"/>
      <c r="V1117" s="119"/>
    </row>
    <row r="1118" spans="19:22">
      <c r="S1118" s="113"/>
      <c r="T1118" s="113"/>
      <c r="U1118" s="113"/>
      <c r="V1118" s="119"/>
    </row>
    <row r="1119" spans="19:22">
      <c r="S1119" s="113"/>
      <c r="T1119" s="113"/>
      <c r="U1119" s="113"/>
      <c r="V1119" s="119"/>
    </row>
    <row r="1120" spans="19:22">
      <c r="S1120" s="113"/>
      <c r="T1120" s="113"/>
      <c r="U1120" s="113"/>
      <c r="V1120" s="119"/>
    </row>
    <row r="1121" spans="19:22">
      <c r="S1121" s="113"/>
      <c r="T1121" s="113"/>
      <c r="U1121" s="113"/>
      <c r="V1121" s="119"/>
    </row>
    <row r="1122" spans="19:22">
      <c r="S1122" s="113"/>
      <c r="T1122" s="113"/>
      <c r="U1122" s="113"/>
      <c r="V1122" s="119"/>
    </row>
    <row r="1123" spans="19:22">
      <c r="S1123" s="113"/>
      <c r="T1123" s="113"/>
      <c r="U1123" s="113"/>
      <c r="V1123" s="119"/>
    </row>
    <row r="1124" spans="19:22">
      <c r="S1124" s="113"/>
      <c r="T1124" s="113"/>
      <c r="U1124" s="113"/>
      <c r="V1124" s="119"/>
    </row>
    <row r="1125" spans="19:22">
      <c r="S1125" s="113"/>
      <c r="T1125" s="113"/>
      <c r="U1125" s="113"/>
      <c r="V1125" s="119"/>
    </row>
    <row r="1126" spans="19:22">
      <c r="S1126" s="113"/>
      <c r="T1126" s="113"/>
      <c r="U1126" s="113"/>
      <c r="V1126" s="119"/>
    </row>
    <row r="1127" spans="19:22">
      <c r="S1127" s="113"/>
      <c r="T1127" s="113"/>
      <c r="U1127" s="113"/>
      <c r="V1127" s="119"/>
    </row>
    <row r="1128" spans="19:22">
      <c r="S1128" s="113"/>
      <c r="T1128" s="113"/>
      <c r="U1128" s="113"/>
      <c r="V1128" s="119"/>
    </row>
    <row r="1129" spans="19:22">
      <c r="S1129" s="113"/>
      <c r="T1129" s="113"/>
      <c r="U1129" s="113"/>
      <c r="V1129" s="119"/>
    </row>
    <row r="1130" spans="19:22">
      <c r="S1130" s="113"/>
      <c r="T1130" s="113"/>
      <c r="U1130" s="113"/>
      <c r="V1130" s="119"/>
    </row>
    <row r="1131" spans="19:22">
      <c r="S1131" s="113"/>
      <c r="T1131" s="113"/>
      <c r="U1131" s="113"/>
      <c r="V1131" s="119"/>
    </row>
    <row r="1132" spans="19:22">
      <c r="S1132" s="113"/>
      <c r="T1132" s="113"/>
      <c r="U1132" s="113"/>
      <c r="V1132" s="119"/>
    </row>
    <row r="1133" spans="19:22">
      <c r="S1133" s="113"/>
      <c r="T1133" s="113"/>
      <c r="U1133" s="113"/>
      <c r="V1133" s="119"/>
    </row>
    <row r="1134" spans="19:22">
      <c r="S1134" s="113"/>
      <c r="T1134" s="113"/>
      <c r="U1134" s="113"/>
      <c r="V1134" s="119"/>
    </row>
    <row r="1135" spans="19:22">
      <c r="S1135" s="113"/>
      <c r="T1135" s="113"/>
      <c r="U1135" s="113"/>
      <c r="V1135" s="119"/>
    </row>
    <row r="1136" spans="19:22">
      <c r="S1136" s="113"/>
      <c r="T1136" s="113"/>
      <c r="U1136" s="113"/>
      <c r="V1136" s="119"/>
    </row>
    <row r="1137" spans="19:22">
      <c r="S1137" s="113"/>
      <c r="T1137" s="113"/>
      <c r="U1137" s="113"/>
      <c r="V1137" s="119"/>
    </row>
    <row r="1138" spans="19:22">
      <c r="S1138" s="113"/>
      <c r="T1138" s="113"/>
      <c r="U1138" s="113"/>
      <c r="V1138" s="119"/>
    </row>
    <row r="1139" spans="19:22">
      <c r="S1139" s="113"/>
      <c r="T1139" s="113"/>
      <c r="U1139" s="113"/>
      <c r="V1139" s="119"/>
    </row>
    <row r="1140" spans="19:22">
      <c r="S1140" s="113"/>
      <c r="T1140" s="113"/>
      <c r="U1140" s="113"/>
      <c r="V1140" s="119"/>
    </row>
    <row r="1141" spans="19:22">
      <c r="S1141" s="113"/>
      <c r="T1141" s="113"/>
      <c r="U1141" s="113"/>
      <c r="V1141" s="119"/>
    </row>
    <row r="1142" spans="19:22">
      <c r="S1142" s="113"/>
      <c r="T1142" s="113"/>
      <c r="U1142" s="113"/>
      <c r="V1142" s="119"/>
    </row>
    <row r="1143" spans="19:22">
      <c r="S1143" s="113"/>
      <c r="T1143" s="113"/>
      <c r="U1143" s="113"/>
      <c r="V1143" s="119"/>
    </row>
    <row r="1144" spans="19:22">
      <c r="S1144" s="113"/>
      <c r="T1144" s="113"/>
      <c r="U1144" s="113"/>
      <c r="V1144" s="119"/>
    </row>
    <row r="1145" spans="19:22">
      <c r="S1145" s="113"/>
      <c r="T1145" s="113"/>
      <c r="U1145" s="113"/>
      <c r="V1145" s="119"/>
    </row>
    <row r="1146" spans="19:22">
      <c r="S1146" s="113"/>
      <c r="T1146" s="113"/>
      <c r="U1146" s="113"/>
      <c r="V1146" s="119"/>
    </row>
    <row r="1147" spans="19:22">
      <c r="S1147" s="113"/>
      <c r="T1147" s="113"/>
      <c r="U1147" s="113"/>
      <c r="V1147" s="119"/>
    </row>
    <row r="1148" spans="19:22">
      <c r="S1148" s="113"/>
      <c r="T1148" s="113"/>
      <c r="U1148" s="113"/>
      <c r="V1148" s="119"/>
    </row>
    <row r="1149" spans="19:22">
      <c r="S1149" s="113"/>
      <c r="T1149" s="113"/>
      <c r="U1149" s="113"/>
      <c r="V1149" s="119"/>
    </row>
    <row r="1150" spans="19:22">
      <c r="S1150" s="113"/>
      <c r="T1150" s="113"/>
      <c r="U1150" s="113"/>
      <c r="V1150" s="119"/>
    </row>
    <row r="1151" spans="19:22">
      <c r="S1151" s="113"/>
      <c r="T1151" s="113"/>
      <c r="U1151" s="113"/>
      <c r="V1151" s="119"/>
    </row>
    <row r="1152" spans="19:22">
      <c r="S1152" s="113"/>
      <c r="T1152" s="113"/>
      <c r="U1152" s="113"/>
      <c r="V1152" s="119"/>
    </row>
    <row r="1153" spans="19:22">
      <c r="S1153" s="113"/>
      <c r="T1153" s="113"/>
      <c r="U1153" s="113"/>
      <c r="V1153" s="119"/>
    </row>
    <row r="1154" spans="19:22">
      <c r="S1154" s="113"/>
      <c r="T1154" s="113"/>
      <c r="U1154" s="113"/>
      <c r="V1154" s="119"/>
    </row>
    <row r="1155" spans="19:22">
      <c r="S1155" s="113"/>
      <c r="T1155" s="113"/>
      <c r="U1155" s="113"/>
      <c r="V1155" s="119"/>
    </row>
    <row r="1156" spans="19:22">
      <c r="S1156" s="113"/>
      <c r="T1156" s="113"/>
      <c r="U1156" s="113"/>
      <c r="V1156" s="119"/>
    </row>
    <row r="1157" spans="19:22">
      <c r="S1157" s="113"/>
      <c r="T1157" s="113"/>
      <c r="U1157" s="113"/>
      <c r="V1157" s="119"/>
    </row>
    <row r="1158" spans="19:22">
      <c r="S1158" s="113"/>
      <c r="T1158" s="113"/>
      <c r="U1158" s="113"/>
      <c r="V1158" s="119"/>
    </row>
    <row r="1159" spans="19:22">
      <c r="S1159" s="113"/>
      <c r="T1159" s="113"/>
      <c r="U1159" s="113"/>
      <c r="V1159" s="119"/>
    </row>
    <row r="1160" spans="19:22">
      <c r="S1160" s="113"/>
      <c r="T1160" s="113"/>
      <c r="U1160" s="113"/>
      <c r="V1160" s="119"/>
    </row>
    <row r="1161" spans="19:22">
      <c r="S1161" s="113"/>
      <c r="T1161" s="113"/>
      <c r="U1161" s="113"/>
      <c r="V1161" s="119"/>
    </row>
    <row r="1162" spans="19:22">
      <c r="S1162" s="113"/>
      <c r="T1162" s="113"/>
      <c r="U1162" s="113"/>
      <c r="V1162" s="119"/>
    </row>
    <row r="1163" spans="19:22">
      <c r="S1163" s="113"/>
      <c r="T1163" s="113"/>
      <c r="U1163" s="113"/>
      <c r="V1163" s="119"/>
    </row>
    <row r="1164" spans="19:22">
      <c r="S1164" s="113"/>
      <c r="T1164" s="113"/>
      <c r="U1164" s="113"/>
      <c r="V1164" s="119"/>
    </row>
    <row r="1165" spans="19:22">
      <c r="S1165" s="113"/>
      <c r="T1165" s="113"/>
      <c r="U1165" s="113"/>
      <c r="V1165" s="119"/>
    </row>
    <row r="1166" spans="19:22">
      <c r="S1166" s="113"/>
      <c r="T1166" s="113"/>
      <c r="U1166" s="113"/>
      <c r="V1166" s="119"/>
    </row>
    <row r="1167" spans="19:22">
      <c r="S1167" s="113"/>
      <c r="T1167" s="113"/>
      <c r="U1167" s="113"/>
      <c r="V1167" s="119"/>
    </row>
    <row r="1168" spans="19:22">
      <c r="S1168" s="113"/>
      <c r="T1168" s="113"/>
      <c r="U1168" s="113"/>
      <c r="V1168" s="119"/>
    </row>
    <row r="1169" spans="19:22">
      <c r="S1169" s="113"/>
      <c r="T1169" s="113"/>
      <c r="U1169" s="113"/>
      <c r="V1169" s="119"/>
    </row>
    <row r="1170" spans="19:22">
      <c r="S1170" s="113"/>
      <c r="T1170" s="113"/>
      <c r="U1170" s="113"/>
      <c r="V1170" s="119"/>
    </row>
    <row r="1171" spans="19:22">
      <c r="S1171" s="113"/>
      <c r="T1171" s="113"/>
      <c r="U1171" s="113"/>
      <c r="V1171" s="119"/>
    </row>
    <row r="1172" spans="19:22">
      <c r="S1172" s="113"/>
      <c r="T1172" s="113"/>
      <c r="U1172" s="113"/>
      <c r="V1172" s="119"/>
    </row>
    <row r="1173" spans="19:22">
      <c r="S1173" s="113"/>
      <c r="T1173" s="113"/>
      <c r="U1173" s="113"/>
      <c r="V1173" s="119"/>
    </row>
    <row r="1174" spans="19:22">
      <c r="S1174" s="113"/>
      <c r="T1174" s="113"/>
      <c r="U1174" s="113"/>
      <c r="V1174" s="119"/>
    </row>
    <row r="1175" spans="19:22">
      <c r="S1175" s="113"/>
      <c r="T1175" s="113"/>
      <c r="U1175" s="113"/>
      <c r="V1175" s="119"/>
    </row>
    <row r="1176" spans="19:22">
      <c r="S1176" s="113"/>
      <c r="T1176" s="113"/>
      <c r="U1176" s="113"/>
      <c r="V1176" s="119"/>
    </row>
    <row r="1177" spans="19:22">
      <c r="S1177" s="113"/>
      <c r="T1177" s="113"/>
      <c r="U1177" s="113"/>
      <c r="V1177" s="119"/>
    </row>
    <row r="1178" spans="19:22">
      <c r="S1178" s="113"/>
      <c r="T1178" s="113"/>
      <c r="U1178" s="113"/>
      <c r="V1178" s="119"/>
    </row>
    <row r="1179" spans="19:22">
      <c r="S1179" s="113"/>
      <c r="T1179" s="113"/>
      <c r="U1179" s="113"/>
      <c r="V1179" s="119"/>
    </row>
    <row r="1180" spans="19:22">
      <c r="S1180" s="113"/>
      <c r="T1180" s="113"/>
      <c r="U1180" s="113"/>
      <c r="V1180" s="119"/>
    </row>
    <row r="1181" spans="19:22">
      <c r="S1181" s="113"/>
      <c r="T1181" s="113"/>
      <c r="U1181" s="113"/>
      <c r="V1181" s="119"/>
    </row>
    <row r="1182" spans="19:22">
      <c r="S1182" s="113"/>
      <c r="T1182" s="113"/>
      <c r="U1182" s="113"/>
      <c r="V1182" s="119"/>
    </row>
    <row r="1183" spans="19:22">
      <c r="S1183" s="113"/>
      <c r="T1183" s="113"/>
      <c r="U1183" s="113"/>
      <c r="V1183" s="119"/>
    </row>
    <row r="1184" spans="19:22">
      <c r="S1184" s="113"/>
      <c r="T1184" s="113"/>
      <c r="U1184" s="113"/>
      <c r="V1184" s="119"/>
    </row>
    <row r="1185" spans="19:22">
      <c r="S1185" s="113"/>
      <c r="T1185" s="113"/>
      <c r="U1185" s="113"/>
      <c r="V1185" s="119"/>
    </row>
    <row r="1186" spans="19:22">
      <c r="S1186" s="113"/>
      <c r="T1186" s="113"/>
      <c r="U1186" s="113"/>
      <c r="V1186" s="119"/>
    </row>
    <row r="1187" spans="19:22">
      <c r="S1187" s="113"/>
      <c r="T1187" s="113"/>
      <c r="U1187" s="113"/>
      <c r="V1187" s="119"/>
    </row>
    <row r="1188" spans="19:22">
      <c r="S1188" s="113"/>
      <c r="T1188" s="113"/>
      <c r="U1188" s="113"/>
      <c r="V1188" s="119"/>
    </row>
    <row r="1189" spans="19:22">
      <c r="S1189" s="113"/>
      <c r="T1189" s="113"/>
      <c r="U1189" s="113"/>
      <c r="V1189" s="119"/>
    </row>
    <row r="1190" spans="19:22">
      <c r="S1190" s="113"/>
      <c r="T1190" s="113"/>
      <c r="U1190" s="113"/>
      <c r="V1190" s="119"/>
    </row>
    <row r="1191" spans="19:22">
      <c r="S1191" s="113"/>
      <c r="T1191" s="113"/>
      <c r="U1191" s="113"/>
      <c r="V1191" s="119"/>
    </row>
    <row r="1192" spans="19:22">
      <c r="S1192" s="113"/>
      <c r="T1192" s="113"/>
      <c r="U1192" s="113"/>
      <c r="V1192" s="119"/>
    </row>
    <row r="1193" spans="19:22">
      <c r="S1193" s="113"/>
      <c r="T1193" s="113"/>
      <c r="U1193" s="113"/>
      <c r="V1193" s="119"/>
    </row>
    <row r="1194" spans="19:22">
      <c r="S1194" s="113"/>
      <c r="T1194" s="113"/>
      <c r="U1194" s="113"/>
      <c r="V1194" s="119"/>
    </row>
    <row r="1195" spans="19:22">
      <c r="S1195" s="113"/>
      <c r="T1195" s="113"/>
      <c r="U1195" s="113"/>
      <c r="V1195" s="119"/>
    </row>
    <row r="1196" spans="19:22">
      <c r="S1196" s="113"/>
      <c r="T1196" s="113"/>
      <c r="U1196" s="113"/>
      <c r="V1196" s="119"/>
    </row>
    <row r="1197" spans="19:22">
      <c r="S1197" s="113"/>
      <c r="T1197" s="113"/>
      <c r="U1197" s="113"/>
      <c r="V1197" s="119"/>
    </row>
    <row r="1198" spans="19:22">
      <c r="S1198" s="113"/>
      <c r="T1198" s="113"/>
      <c r="U1198" s="113"/>
      <c r="V1198" s="119"/>
    </row>
    <row r="1199" spans="19:22">
      <c r="S1199" s="113"/>
      <c r="T1199" s="113"/>
      <c r="U1199" s="113"/>
      <c r="V1199" s="119"/>
    </row>
    <row r="1200" spans="19:22">
      <c r="S1200" s="113"/>
      <c r="T1200" s="113"/>
      <c r="U1200" s="113"/>
      <c r="V1200" s="119"/>
    </row>
    <row r="1201" spans="19:22">
      <c r="S1201" s="113"/>
      <c r="T1201" s="113"/>
      <c r="U1201" s="113"/>
      <c r="V1201" s="119"/>
    </row>
    <row r="1202" spans="19:22">
      <c r="S1202" s="113"/>
      <c r="T1202" s="113"/>
      <c r="U1202" s="113"/>
      <c r="V1202" s="119"/>
    </row>
    <row r="1203" spans="19:22">
      <c r="S1203" s="113"/>
      <c r="T1203" s="113"/>
      <c r="U1203" s="113"/>
      <c r="V1203" s="119"/>
    </row>
    <row r="1204" spans="19:22">
      <c r="S1204" s="113"/>
      <c r="T1204" s="113"/>
      <c r="U1204" s="113"/>
      <c r="V1204" s="119"/>
    </row>
    <row r="1205" spans="19:22">
      <c r="S1205" s="113"/>
      <c r="T1205" s="113"/>
      <c r="U1205" s="113"/>
      <c r="V1205" s="119"/>
    </row>
    <row r="1206" spans="19:22">
      <c r="S1206" s="113"/>
      <c r="T1206" s="113"/>
      <c r="U1206" s="113"/>
      <c r="V1206" s="119"/>
    </row>
    <row r="1207" spans="19:22">
      <c r="S1207" s="113"/>
      <c r="T1207" s="113"/>
      <c r="U1207" s="113"/>
      <c r="V1207" s="119"/>
    </row>
    <row r="1208" spans="19:22">
      <c r="S1208" s="113"/>
      <c r="T1208" s="113"/>
      <c r="U1208" s="113"/>
      <c r="V1208" s="119"/>
    </row>
    <row r="1209" spans="19:22">
      <c r="S1209" s="113"/>
      <c r="T1209" s="113"/>
      <c r="U1209" s="113"/>
      <c r="V1209" s="119"/>
    </row>
    <row r="1210" spans="19:22">
      <c r="S1210" s="113"/>
      <c r="T1210" s="113"/>
      <c r="U1210" s="113"/>
      <c r="V1210" s="119"/>
    </row>
    <row r="1211" spans="19:22">
      <c r="S1211" s="113"/>
      <c r="T1211" s="113"/>
      <c r="U1211" s="113"/>
      <c r="V1211" s="119"/>
    </row>
    <row r="1212" spans="19:22">
      <c r="S1212" s="113"/>
      <c r="T1212" s="113"/>
      <c r="U1212" s="113"/>
      <c r="V1212" s="119"/>
    </row>
    <row r="1213" spans="19:22">
      <c r="S1213" s="113"/>
      <c r="T1213" s="113"/>
      <c r="U1213" s="113"/>
      <c r="V1213" s="119"/>
    </row>
    <row r="1214" spans="19:22">
      <c r="S1214" s="113"/>
      <c r="T1214" s="113"/>
      <c r="U1214" s="113"/>
      <c r="V1214" s="119"/>
    </row>
    <row r="1215" spans="19:22">
      <c r="S1215" s="113"/>
      <c r="T1215" s="113"/>
      <c r="U1215" s="113"/>
      <c r="V1215" s="119"/>
    </row>
    <row r="1216" spans="19:22">
      <c r="S1216" s="113"/>
      <c r="T1216" s="113"/>
      <c r="U1216" s="113"/>
      <c r="V1216" s="119"/>
    </row>
    <row r="1217" spans="19:22">
      <c r="S1217" s="113"/>
      <c r="T1217" s="113"/>
      <c r="U1217" s="113"/>
      <c r="V1217" s="119"/>
    </row>
    <row r="1218" spans="19:22">
      <c r="S1218" s="113"/>
      <c r="T1218" s="113"/>
      <c r="U1218" s="113"/>
      <c r="V1218" s="119"/>
    </row>
    <row r="1219" spans="19:22">
      <c r="S1219" s="113"/>
      <c r="T1219" s="113"/>
      <c r="U1219" s="113"/>
      <c r="V1219" s="119"/>
    </row>
    <row r="1220" spans="19:22">
      <c r="S1220" s="113"/>
      <c r="T1220" s="113"/>
      <c r="U1220" s="113"/>
      <c r="V1220" s="119"/>
    </row>
    <row r="1221" spans="19:22">
      <c r="S1221" s="113"/>
      <c r="T1221" s="113"/>
      <c r="U1221" s="113"/>
      <c r="V1221" s="119"/>
    </row>
    <row r="1222" spans="19:22">
      <c r="S1222" s="113"/>
      <c r="T1222" s="113"/>
      <c r="U1222" s="113"/>
      <c r="V1222" s="119"/>
    </row>
    <row r="1223" spans="19:22">
      <c r="S1223" s="113"/>
      <c r="T1223" s="113"/>
      <c r="U1223" s="113"/>
      <c r="V1223" s="119"/>
    </row>
    <row r="1224" spans="19:22">
      <c r="S1224" s="113"/>
      <c r="T1224" s="113"/>
      <c r="U1224" s="113"/>
      <c r="V1224" s="119"/>
    </row>
    <row r="1225" spans="19:22">
      <c r="S1225" s="113"/>
      <c r="T1225" s="113"/>
      <c r="U1225" s="113"/>
      <c r="V1225" s="119"/>
    </row>
    <row r="1226" spans="19:22">
      <c r="S1226" s="113"/>
      <c r="T1226" s="113"/>
      <c r="U1226" s="113"/>
      <c r="V1226" s="119"/>
    </row>
    <row r="1227" spans="19:22">
      <c r="S1227" s="113"/>
      <c r="T1227" s="113"/>
      <c r="U1227" s="113"/>
      <c r="V1227" s="119"/>
    </row>
    <row r="1228" spans="19:22">
      <c r="S1228" s="113"/>
      <c r="T1228" s="113"/>
      <c r="U1228" s="113"/>
      <c r="V1228" s="119"/>
    </row>
    <row r="1229" spans="19:22">
      <c r="S1229" s="113"/>
      <c r="T1229" s="113"/>
      <c r="U1229" s="113"/>
      <c r="V1229" s="119"/>
    </row>
    <row r="1230" spans="19:22">
      <c r="S1230" s="113"/>
      <c r="T1230" s="113"/>
      <c r="U1230" s="113"/>
      <c r="V1230" s="119"/>
    </row>
    <row r="1231" spans="19:22">
      <c r="S1231" s="113"/>
      <c r="T1231" s="113"/>
      <c r="U1231" s="113"/>
      <c r="V1231" s="119"/>
    </row>
    <row r="1232" spans="19:22">
      <c r="S1232" s="113"/>
      <c r="T1232" s="113"/>
      <c r="U1232" s="113"/>
      <c r="V1232" s="119"/>
    </row>
    <row r="1233" spans="19:22">
      <c r="S1233" s="113"/>
      <c r="T1233" s="113"/>
      <c r="U1233" s="113"/>
      <c r="V1233" s="119"/>
    </row>
    <row r="1234" spans="19:22">
      <c r="S1234" s="113"/>
      <c r="T1234" s="113"/>
      <c r="U1234" s="113"/>
      <c r="V1234" s="119"/>
    </row>
    <row r="1235" spans="19:22">
      <c r="S1235" s="113"/>
      <c r="T1235" s="113"/>
      <c r="U1235" s="113"/>
      <c r="V1235" s="119"/>
    </row>
    <row r="1236" spans="19:22">
      <c r="S1236" s="113"/>
      <c r="T1236" s="113"/>
      <c r="U1236" s="113"/>
      <c r="V1236" s="119"/>
    </row>
    <row r="1237" spans="19:22">
      <c r="S1237" s="113"/>
      <c r="T1237" s="113"/>
      <c r="U1237" s="113"/>
      <c r="V1237" s="119"/>
    </row>
    <row r="1238" spans="19:22">
      <c r="S1238" s="113"/>
      <c r="T1238" s="113"/>
      <c r="U1238" s="113"/>
      <c r="V1238" s="119"/>
    </row>
    <row r="1239" spans="19:22">
      <c r="S1239" s="113"/>
      <c r="T1239" s="113"/>
      <c r="U1239" s="113"/>
      <c r="V1239" s="119"/>
    </row>
    <row r="1240" spans="19:22">
      <c r="S1240" s="113"/>
      <c r="T1240" s="113"/>
      <c r="U1240" s="113"/>
      <c r="V1240" s="119"/>
    </row>
    <row r="1241" spans="19:22">
      <c r="S1241" s="113"/>
      <c r="T1241" s="113"/>
      <c r="U1241" s="113"/>
      <c r="V1241" s="119"/>
    </row>
    <row r="1242" spans="19:22">
      <c r="S1242" s="113"/>
      <c r="T1242" s="113"/>
      <c r="U1242" s="113"/>
      <c r="V1242" s="119"/>
    </row>
    <row r="1243" spans="19:22">
      <c r="S1243" s="113"/>
      <c r="T1243" s="113"/>
      <c r="U1243" s="113"/>
      <c r="V1243" s="119"/>
    </row>
    <row r="1244" spans="19:22">
      <c r="S1244" s="113"/>
      <c r="T1244" s="113"/>
      <c r="U1244" s="113"/>
      <c r="V1244" s="119"/>
    </row>
    <row r="1245" spans="19:22">
      <c r="S1245" s="113"/>
      <c r="T1245" s="113"/>
      <c r="U1245" s="113"/>
      <c r="V1245" s="119"/>
    </row>
    <row r="1246" spans="19:22">
      <c r="S1246" s="113"/>
      <c r="T1246" s="113"/>
      <c r="U1246" s="113"/>
      <c r="V1246" s="119"/>
    </row>
    <row r="1247" spans="19:22">
      <c r="S1247" s="113"/>
      <c r="T1247" s="113"/>
      <c r="U1247" s="113"/>
      <c r="V1247" s="119"/>
    </row>
    <row r="1248" spans="19:22">
      <c r="S1248" s="113"/>
      <c r="T1248" s="113"/>
      <c r="U1248" s="113"/>
      <c r="V1248" s="119"/>
    </row>
    <row r="1249" spans="19:22">
      <c r="S1249" s="113"/>
      <c r="T1249" s="113"/>
      <c r="U1249" s="113"/>
      <c r="V1249" s="119"/>
    </row>
    <row r="1250" spans="19:22">
      <c r="S1250" s="113"/>
      <c r="T1250" s="113"/>
      <c r="U1250" s="113"/>
      <c r="V1250" s="119"/>
    </row>
    <row r="1251" spans="19:22">
      <c r="S1251" s="113"/>
      <c r="T1251" s="113"/>
      <c r="U1251" s="113"/>
      <c r="V1251" s="119"/>
    </row>
    <row r="1252" spans="19:22">
      <c r="S1252" s="113"/>
      <c r="T1252" s="113"/>
      <c r="U1252" s="113"/>
      <c r="V1252" s="119"/>
    </row>
    <row r="1253" spans="19:22">
      <c r="S1253" s="113"/>
      <c r="T1253" s="113"/>
      <c r="U1253" s="113"/>
      <c r="V1253" s="119"/>
    </row>
    <row r="1254" spans="19:22">
      <c r="S1254" s="113"/>
      <c r="T1254" s="113"/>
      <c r="U1254" s="113"/>
      <c r="V1254" s="119"/>
    </row>
    <row r="1255" spans="19:22">
      <c r="S1255" s="113"/>
      <c r="T1255" s="113"/>
      <c r="U1255" s="113"/>
      <c r="V1255" s="119"/>
    </row>
    <row r="1256" spans="19:22">
      <c r="S1256" s="113"/>
      <c r="T1256" s="113"/>
      <c r="U1256" s="113"/>
      <c r="V1256" s="119"/>
    </row>
    <row r="1257" spans="19:22">
      <c r="S1257" s="113"/>
      <c r="T1257" s="113"/>
      <c r="U1257" s="113"/>
      <c r="V1257" s="119"/>
    </row>
    <row r="1258" spans="19:22">
      <c r="S1258" s="113"/>
      <c r="T1258" s="113"/>
      <c r="U1258" s="113"/>
      <c r="V1258" s="119"/>
    </row>
    <row r="1259" spans="19:22">
      <c r="S1259" s="113"/>
      <c r="T1259" s="113"/>
      <c r="U1259" s="113"/>
      <c r="V1259" s="119"/>
    </row>
    <row r="1260" spans="19:22">
      <c r="S1260" s="113"/>
      <c r="T1260" s="113"/>
      <c r="U1260" s="113"/>
      <c r="V1260" s="119"/>
    </row>
    <row r="1261" spans="19:22">
      <c r="S1261" s="113"/>
      <c r="T1261" s="113"/>
      <c r="U1261" s="113"/>
      <c r="V1261" s="119"/>
    </row>
    <row r="1262" spans="19:22">
      <c r="S1262" s="113"/>
      <c r="T1262" s="113"/>
      <c r="U1262" s="113"/>
      <c r="V1262" s="119"/>
    </row>
    <row r="1263" spans="19:22">
      <c r="S1263" s="113"/>
      <c r="T1263" s="113"/>
      <c r="U1263" s="113"/>
      <c r="V1263" s="119"/>
    </row>
    <row r="1264" spans="19:22">
      <c r="S1264" s="113"/>
      <c r="T1264" s="113"/>
      <c r="U1264" s="113"/>
      <c r="V1264" s="119"/>
    </row>
    <row r="1265" spans="19:22">
      <c r="S1265" s="113"/>
      <c r="T1265" s="113"/>
      <c r="U1265" s="113"/>
      <c r="V1265" s="119"/>
    </row>
    <row r="1266" spans="19:22">
      <c r="S1266" s="113"/>
      <c r="T1266" s="113"/>
      <c r="U1266" s="113"/>
      <c r="V1266" s="119"/>
    </row>
    <row r="1267" spans="19:22">
      <c r="S1267" s="113"/>
      <c r="T1267" s="113"/>
      <c r="U1267" s="113"/>
      <c r="V1267" s="119"/>
    </row>
    <row r="1268" spans="19:22">
      <c r="S1268" s="113"/>
      <c r="T1268" s="113"/>
      <c r="U1268" s="113"/>
      <c r="V1268" s="119"/>
    </row>
    <row r="1269" spans="19:22">
      <c r="S1269" s="113"/>
      <c r="T1269" s="113"/>
      <c r="U1269" s="113"/>
      <c r="V1269" s="119"/>
    </row>
    <row r="1270" spans="19:22">
      <c r="S1270" s="113"/>
      <c r="T1270" s="113"/>
      <c r="U1270" s="113"/>
      <c r="V1270" s="119"/>
    </row>
    <row r="1271" spans="19:22">
      <c r="S1271" s="113"/>
      <c r="T1271" s="113"/>
      <c r="U1271" s="113"/>
      <c r="V1271" s="119"/>
    </row>
    <row r="1272" spans="19:22">
      <c r="S1272" s="113"/>
      <c r="T1272" s="113"/>
      <c r="U1272" s="113"/>
      <c r="V1272" s="119"/>
    </row>
    <row r="1273" spans="19:22">
      <c r="S1273" s="113"/>
      <c r="T1273" s="113"/>
      <c r="U1273" s="113"/>
      <c r="V1273" s="119"/>
    </row>
    <row r="1274" spans="19:22">
      <c r="S1274" s="113"/>
      <c r="T1274" s="113"/>
      <c r="U1274" s="113"/>
      <c r="V1274" s="119"/>
    </row>
    <row r="1275" spans="19:22">
      <c r="S1275" s="113"/>
      <c r="T1275" s="113"/>
      <c r="U1275" s="113"/>
      <c r="V1275" s="119"/>
    </row>
    <row r="1276" spans="19:22">
      <c r="S1276" s="113"/>
      <c r="T1276" s="113"/>
      <c r="U1276" s="113"/>
      <c r="V1276" s="119"/>
    </row>
    <row r="1277" spans="19:22">
      <c r="S1277" s="113"/>
      <c r="T1277" s="113"/>
      <c r="U1277" s="113"/>
      <c r="V1277" s="119"/>
    </row>
    <row r="1278" spans="19:22">
      <c r="S1278" s="113"/>
      <c r="T1278" s="113"/>
      <c r="U1278" s="113"/>
      <c r="V1278" s="119"/>
    </row>
    <row r="1279" spans="19:22">
      <c r="S1279" s="113"/>
      <c r="T1279" s="113"/>
      <c r="U1279" s="113"/>
      <c r="V1279" s="119"/>
    </row>
    <row r="1280" spans="19:22">
      <c r="S1280" s="113"/>
      <c r="T1280" s="113"/>
      <c r="U1280" s="113"/>
      <c r="V1280" s="119"/>
    </row>
    <row r="1281" spans="19:22">
      <c r="S1281" s="113"/>
      <c r="T1281" s="113"/>
      <c r="U1281" s="113"/>
      <c r="V1281" s="119"/>
    </row>
    <row r="1282" spans="19:22">
      <c r="S1282" s="113"/>
      <c r="T1282" s="113"/>
      <c r="U1282" s="113"/>
      <c r="V1282" s="119"/>
    </row>
    <row r="1283" spans="19:22">
      <c r="S1283" s="113"/>
      <c r="T1283" s="113"/>
      <c r="U1283" s="113"/>
      <c r="V1283" s="119"/>
    </row>
    <row r="1284" spans="19:22">
      <c r="S1284" s="113"/>
      <c r="T1284" s="113"/>
      <c r="U1284" s="113"/>
      <c r="V1284" s="119"/>
    </row>
    <row r="1285" spans="19:22">
      <c r="S1285" s="113"/>
      <c r="T1285" s="113"/>
      <c r="U1285" s="113"/>
      <c r="V1285" s="119"/>
    </row>
    <row r="1286" spans="19:22">
      <c r="S1286" s="113"/>
      <c r="T1286" s="113"/>
      <c r="U1286" s="113"/>
      <c r="V1286" s="119"/>
    </row>
    <row r="1287" spans="19:22">
      <c r="S1287" s="113"/>
      <c r="T1287" s="113"/>
      <c r="U1287" s="113"/>
      <c r="V1287" s="119"/>
    </row>
    <row r="1288" spans="19:22">
      <c r="S1288" s="113"/>
      <c r="T1288" s="113"/>
      <c r="U1288" s="113"/>
      <c r="V1288" s="119"/>
    </row>
    <row r="1289" spans="19:22">
      <c r="S1289" s="113"/>
      <c r="T1289" s="113"/>
      <c r="U1289" s="113"/>
      <c r="V1289" s="119"/>
    </row>
    <row r="1290" spans="19:22">
      <c r="S1290" s="113"/>
      <c r="T1290" s="113"/>
      <c r="U1290" s="113"/>
      <c r="V1290" s="119"/>
    </row>
    <row r="1291" spans="19:22">
      <c r="S1291" s="113"/>
      <c r="T1291" s="113"/>
      <c r="U1291" s="113"/>
      <c r="V1291" s="119"/>
    </row>
    <row r="1292" spans="19:22">
      <c r="S1292" s="113"/>
      <c r="T1292" s="113"/>
      <c r="U1292" s="113"/>
      <c r="V1292" s="119"/>
    </row>
    <row r="1293" spans="19:22">
      <c r="S1293" s="113"/>
      <c r="T1293" s="113"/>
      <c r="U1293" s="113"/>
      <c r="V1293" s="119"/>
    </row>
    <row r="1294" spans="19:22">
      <c r="S1294" s="113"/>
      <c r="T1294" s="113"/>
      <c r="U1294" s="113"/>
      <c r="V1294" s="119"/>
    </row>
    <row r="1295" spans="19:22">
      <c r="S1295" s="113"/>
      <c r="T1295" s="113"/>
      <c r="U1295" s="113"/>
      <c r="V1295" s="119"/>
    </row>
    <row r="1296" spans="19:22">
      <c r="S1296" s="113"/>
      <c r="T1296" s="113"/>
      <c r="U1296" s="113"/>
      <c r="V1296" s="119"/>
    </row>
    <row r="1297" spans="19:22">
      <c r="S1297" s="113"/>
      <c r="T1297" s="113"/>
      <c r="U1297" s="113"/>
      <c r="V1297" s="119"/>
    </row>
    <row r="1298" spans="19:22">
      <c r="S1298" s="113"/>
      <c r="T1298" s="113"/>
      <c r="U1298" s="113"/>
      <c r="V1298" s="119"/>
    </row>
    <row r="1299" spans="19:22">
      <c r="S1299" s="113"/>
      <c r="T1299" s="113"/>
      <c r="U1299" s="113"/>
      <c r="V1299" s="119"/>
    </row>
    <row r="1300" spans="19:22">
      <c r="S1300" s="113"/>
      <c r="T1300" s="113"/>
      <c r="U1300" s="113"/>
      <c r="V1300" s="119"/>
    </row>
    <row r="1301" spans="19:22">
      <c r="S1301" s="113"/>
      <c r="T1301" s="113"/>
      <c r="U1301" s="113"/>
      <c r="V1301" s="119"/>
    </row>
    <row r="1302" spans="19:22">
      <c r="S1302" s="113"/>
      <c r="T1302" s="113"/>
      <c r="U1302" s="113"/>
      <c r="V1302" s="119"/>
    </row>
    <row r="1303" spans="19:22">
      <c r="S1303" s="113"/>
      <c r="T1303" s="113"/>
      <c r="U1303" s="113"/>
      <c r="V1303" s="119"/>
    </row>
    <row r="1304" spans="19:22">
      <c r="S1304" s="113"/>
      <c r="T1304" s="113"/>
      <c r="U1304" s="113"/>
      <c r="V1304" s="119"/>
    </row>
    <row r="1305" spans="19:22">
      <c r="S1305" s="113"/>
      <c r="T1305" s="113"/>
      <c r="U1305" s="113"/>
      <c r="V1305" s="119"/>
    </row>
    <row r="1306" spans="19:22">
      <c r="S1306" s="113"/>
      <c r="T1306" s="113"/>
      <c r="U1306" s="113"/>
      <c r="V1306" s="119"/>
    </row>
    <row r="1307" spans="19:22">
      <c r="S1307" s="113"/>
      <c r="T1307" s="113"/>
      <c r="U1307" s="113"/>
      <c r="V1307" s="119"/>
    </row>
    <row r="1308" spans="19:22">
      <c r="S1308" s="113"/>
      <c r="T1308" s="113"/>
      <c r="U1308" s="113"/>
      <c r="V1308" s="119"/>
    </row>
    <row r="1309" spans="19:22">
      <c r="S1309" s="113"/>
      <c r="T1309" s="113"/>
      <c r="U1309" s="113"/>
      <c r="V1309" s="119"/>
    </row>
    <row r="1310" spans="19:22">
      <c r="S1310" s="113"/>
      <c r="T1310" s="113"/>
      <c r="U1310" s="113"/>
      <c r="V1310" s="119"/>
    </row>
    <row r="1311" spans="19:22">
      <c r="S1311" s="113"/>
      <c r="T1311" s="113"/>
      <c r="U1311" s="113"/>
      <c r="V1311" s="119"/>
    </row>
    <row r="1312" spans="19:22">
      <c r="S1312" s="113"/>
      <c r="T1312" s="113"/>
      <c r="U1312" s="113"/>
      <c r="V1312" s="119"/>
    </row>
    <row r="1313" spans="19:22">
      <c r="S1313" s="113"/>
      <c r="T1313" s="113"/>
      <c r="U1313" s="113"/>
      <c r="V1313" s="119"/>
    </row>
    <row r="1314" spans="19:22">
      <c r="S1314" s="113"/>
      <c r="T1314" s="113"/>
      <c r="U1314" s="113"/>
      <c r="V1314" s="119"/>
    </row>
    <row r="1315" spans="19:22">
      <c r="S1315" s="113"/>
      <c r="T1315" s="113"/>
      <c r="U1315" s="113"/>
      <c r="V1315" s="119"/>
    </row>
    <row r="1316" spans="19:22">
      <c r="S1316" s="113"/>
      <c r="T1316" s="113"/>
      <c r="U1316" s="113"/>
      <c r="V1316" s="119"/>
    </row>
    <row r="1317" spans="19:22">
      <c r="S1317" s="113"/>
      <c r="T1317" s="113"/>
      <c r="U1317" s="113"/>
      <c r="V1317" s="119"/>
    </row>
    <row r="1318" spans="19:22">
      <c r="S1318" s="113"/>
      <c r="T1318" s="113"/>
      <c r="U1318" s="113"/>
      <c r="V1318" s="119"/>
    </row>
    <row r="1319" spans="19:22">
      <c r="S1319" s="113"/>
      <c r="T1319" s="113"/>
      <c r="U1319" s="113"/>
      <c r="V1319" s="119"/>
    </row>
    <row r="1320" spans="19:22">
      <c r="S1320" s="113"/>
      <c r="T1320" s="113"/>
      <c r="U1320" s="113"/>
      <c r="V1320" s="119"/>
    </row>
    <row r="1321" spans="19:22">
      <c r="S1321" s="113"/>
      <c r="T1321" s="113"/>
      <c r="U1321" s="113"/>
      <c r="V1321" s="119"/>
    </row>
    <row r="1322" spans="19:22">
      <c r="S1322" s="113"/>
      <c r="T1322" s="113"/>
      <c r="U1322" s="113"/>
      <c r="V1322" s="119"/>
    </row>
    <row r="1323" spans="19:22">
      <c r="S1323" s="113"/>
      <c r="T1323" s="113"/>
      <c r="U1323" s="113"/>
      <c r="V1323" s="119"/>
    </row>
    <row r="1324" spans="19:22">
      <c r="S1324" s="113"/>
      <c r="T1324" s="113"/>
      <c r="U1324" s="113"/>
      <c r="V1324" s="119"/>
    </row>
    <row r="1325" spans="19:22">
      <c r="S1325" s="113"/>
      <c r="T1325" s="113"/>
      <c r="U1325" s="113"/>
      <c r="V1325" s="119"/>
    </row>
    <row r="1326" spans="19:22">
      <c r="S1326" s="113"/>
      <c r="T1326" s="113"/>
      <c r="U1326" s="113"/>
      <c r="V1326" s="119"/>
    </row>
    <row r="1327" spans="19:22">
      <c r="S1327" s="113"/>
      <c r="T1327" s="113"/>
      <c r="U1327" s="113"/>
      <c r="V1327" s="119"/>
    </row>
    <row r="1328" spans="19:22">
      <c r="S1328" s="113"/>
      <c r="T1328" s="113"/>
      <c r="U1328" s="113"/>
      <c r="V1328" s="119"/>
    </row>
    <row r="1329" spans="19:22">
      <c r="S1329" s="113"/>
      <c r="T1329" s="113"/>
      <c r="U1329" s="113"/>
      <c r="V1329" s="119"/>
    </row>
    <row r="1330" spans="19:22">
      <c r="S1330" s="113"/>
      <c r="T1330" s="113"/>
      <c r="U1330" s="113"/>
      <c r="V1330" s="119"/>
    </row>
    <row r="1331" spans="19:22">
      <c r="S1331" s="113"/>
      <c r="T1331" s="113"/>
      <c r="U1331" s="113"/>
      <c r="V1331" s="119"/>
    </row>
    <row r="1332" spans="19:22">
      <c r="S1332" s="113"/>
      <c r="T1332" s="113"/>
      <c r="U1332" s="113"/>
      <c r="V1332" s="119"/>
    </row>
    <row r="1333" spans="19:22">
      <c r="S1333" s="113"/>
      <c r="T1333" s="113"/>
      <c r="U1333" s="113"/>
      <c r="V1333" s="119"/>
    </row>
    <row r="1334" spans="19:22">
      <c r="S1334" s="113"/>
      <c r="T1334" s="113"/>
      <c r="U1334" s="113"/>
      <c r="V1334" s="119"/>
    </row>
    <row r="1335" spans="19:22">
      <c r="S1335" s="113"/>
      <c r="T1335" s="113"/>
      <c r="U1335" s="113"/>
      <c r="V1335" s="119"/>
    </row>
    <row r="1336" spans="19:22">
      <c r="S1336" s="113"/>
      <c r="T1336" s="113"/>
      <c r="U1336" s="113"/>
      <c r="V1336" s="119"/>
    </row>
    <row r="1337" spans="19:22">
      <c r="S1337" s="113"/>
      <c r="T1337" s="113"/>
      <c r="U1337" s="113"/>
      <c r="V1337" s="119"/>
    </row>
    <row r="1338" spans="19:22">
      <c r="S1338" s="113"/>
      <c r="T1338" s="113"/>
      <c r="U1338" s="113"/>
      <c r="V1338" s="119"/>
    </row>
    <row r="1339" spans="19:22">
      <c r="S1339" s="113"/>
      <c r="T1339" s="113"/>
      <c r="U1339" s="113"/>
      <c r="V1339" s="119"/>
    </row>
    <row r="1340" spans="19:22">
      <c r="S1340" s="113"/>
      <c r="T1340" s="113"/>
      <c r="U1340" s="113"/>
      <c r="V1340" s="119"/>
    </row>
    <row r="1341" spans="19:22">
      <c r="S1341" s="113"/>
      <c r="T1341" s="113"/>
      <c r="U1341" s="113"/>
      <c r="V1341" s="119"/>
    </row>
    <row r="1342" spans="19:22">
      <c r="S1342" s="113"/>
      <c r="T1342" s="113"/>
      <c r="U1342" s="113"/>
      <c r="V1342" s="119"/>
    </row>
    <row r="1343" spans="19:22">
      <c r="S1343" s="113"/>
      <c r="T1343" s="113"/>
      <c r="U1343" s="113"/>
      <c r="V1343" s="119"/>
    </row>
    <row r="1344" spans="19:22">
      <c r="S1344" s="113"/>
      <c r="T1344" s="113"/>
      <c r="U1344" s="113"/>
      <c r="V1344" s="119"/>
    </row>
    <row r="1345" spans="19:22">
      <c r="S1345" s="113"/>
      <c r="T1345" s="113"/>
      <c r="U1345" s="113"/>
      <c r="V1345" s="119"/>
    </row>
    <row r="1346" spans="19:22">
      <c r="S1346" s="113"/>
      <c r="T1346" s="113"/>
      <c r="U1346" s="113"/>
      <c r="V1346" s="119"/>
    </row>
    <row r="1347" spans="19:22">
      <c r="S1347" s="113"/>
      <c r="T1347" s="113"/>
      <c r="U1347" s="113"/>
      <c r="V1347" s="119"/>
    </row>
    <row r="1348" spans="19:22">
      <c r="S1348" s="113"/>
      <c r="T1348" s="113"/>
      <c r="U1348" s="113"/>
      <c r="V1348" s="119"/>
    </row>
    <row r="1349" spans="19:22">
      <c r="S1349" s="113"/>
      <c r="T1349" s="113"/>
      <c r="U1349" s="113"/>
      <c r="V1349" s="119"/>
    </row>
    <row r="1350" spans="19:22">
      <c r="S1350" s="113"/>
      <c r="T1350" s="113"/>
      <c r="U1350" s="113"/>
      <c r="V1350" s="119"/>
    </row>
    <row r="1351" spans="19:22">
      <c r="S1351" s="113"/>
      <c r="T1351" s="113"/>
      <c r="U1351" s="113"/>
      <c r="V1351" s="119"/>
    </row>
    <row r="1352" spans="19:22">
      <c r="S1352" s="113"/>
      <c r="T1352" s="113"/>
      <c r="U1352" s="113"/>
      <c r="V1352" s="119"/>
    </row>
    <row r="1353" spans="19:22">
      <c r="S1353" s="113"/>
      <c r="T1353" s="113"/>
      <c r="U1353" s="113"/>
      <c r="V1353" s="119"/>
    </row>
    <row r="1354" spans="19:22">
      <c r="S1354" s="113"/>
      <c r="T1354" s="113"/>
      <c r="U1354" s="113"/>
      <c r="V1354" s="119"/>
    </row>
    <row r="1355" spans="19:22">
      <c r="S1355" s="113"/>
      <c r="T1355" s="113"/>
      <c r="U1355" s="113"/>
      <c r="V1355" s="119"/>
    </row>
    <row r="1356" spans="19:22">
      <c r="S1356" s="113"/>
      <c r="T1356" s="113"/>
      <c r="U1356" s="113"/>
      <c r="V1356" s="119"/>
    </row>
    <row r="1357" spans="19:22">
      <c r="S1357" s="113"/>
      <c r="T1357" s="113"/>
      <c r="U1357" s="113"/>
      <c r="V1357" s="119"/>
    </row>
    <row r="1358" spans="19:22">
      <c r="S1358" s="113"/>
      <c r="T1358" s="113"/>
      <c r="U1358" s="113"/>
      <c r="V1358" s="119"/>
    </row>
    <row r="1359" spans="19:22">
      <c r="S1359" s="113"/>
      <c r="T1359" s="113"/>
      <c r="U1359" s="113"/>
      <c r="V1359" s="119"/>
    </row>
    <row r="1360" spans="19:22">
      <c r="S1360" s="113"/>
      <c r="T1360" s="113"/>
      <c r="U1360" s="113"/>
      <c r="V1360" s="119"/>
    </row>
    <row r="1361" spans="19:22">
      <c r="S1361" s="113"/>
      <c r="T1361" s="113"/>
      <c r="U1361" s="113"/>
      <c r="V1361" s="119"/>
    </row>
    <row r="1362" spans="19:22">
      <c r="S1362" s="113"/>
      <c r="T1362" s="113"/>
      <c r="U1362" s="113"/>
      <c r="V1362" s="119"/>
    </row>
    <row r="1363" spans="19:22">
      <c r="S1363" s="113"/>
      <c r="T1363" s="113"/>
      <c r="U1363" s="113"/>
      <c r="V1363" s="119"/>
    </row>
    <row r="1364" spans="19:22">
      <c r="S1364" s="113"/>
      <c r="T1364" s="113"/>
      <c r="U1364" s="113"/>
      <c r="V1364" s="119"/>
    </row>
    <row r="1365" spans="19:22">
      <c r="S1365" s="113"/>
      <c r="T1365" s="113"/>
      <c r="U1365" s="113"/>
      <c r="V1365" s="119"/>
    </row>
    <row r="1366" spans="19:22">
      <c r="S1366" s="113"/>
      <c r="T1366" s="113"/>
      <c r="U1366" s="113"/>
      <c r="V1366" s="119"/>
    </row>
    <row r="1367" spans="19:22">
      <c r="S1367" s="113"/>
      <c r="T1367" s="113"/>
      <c r="U1367" s="113"/>
      <c r="V1367" s="119"/>
    </row>
    <row r="1368" spans="19:22">
      <c r="S1368" s="113"/>
      <c r="T1368" s="113"/>
      <c r="U1368" s="113"/>
      <c r="V1368" s="119"/>
    </row>
    <row r="1369" spans="19:22">
      <c r="S1369" s="113"/>
      <c r="T1369" s="113"/>
      <c r="U1369" s="113"/>
      <c r="V1369" s="119"/>
    </row>
    <row r="1370" spans="19:22">
      <c r="S1370" s="113"/>
      <c r="T1370" s="113"/>
      <c r="U1370" s="113"/>
      <c r="V1370" s="119"/>
    </row>
    <row r="1371" spans="19:22">
      <c r="S1371" s="113"/>
      <c r="T1371" s="113"/>
      <c r="U1371" s="113"/>
      <c r="V1371" s="119"/>
    </row>
    <row r="1372" spans="19:22">
      <c r="S1372" s="113"/>
      <c r="T1372" s="113"/>
      <c r="U1372" s="113"/>
      <c r="V1372" s="119"/>
    </row>
    <row r="1373" spans="19:22">
      <c r="S1373" s="113"/>
      <c r="T1373" s="113"/>
      <c r="U1373" s="113"/>
      <c r="V1373" s="119"/>
    </row>
    <row r="1374" spans="19:22">
      <c r="S1374" s="113"/>
      <c r="T1374" s="113"/>
      <c r="U1374" s="113"/>
      <c r="V1374" s="119"/>
    </row>
    <row r="1375" spans="19:22">
      <c r="S1375" s="113"/>
      <c r="T1375" s="113"/>
      <c r="U1375" s="113"/>
      <c r="V1375" s="119"/>
    </row>
    <row r="1376" spans="19:22">
      <c r="S1376" s="113"/>
      <c r="T1376" s="113"/>
      <c r="U1376" s="113"/>
      <c r="V1376" s="119"/>
    </row>
    <row r="1377" spans="19:22">
      <c r="S1377" s="113"/>
      <c r="T1377" s="113"/>
      <c r="U1377" s="113"/>
      <c r="V1377" s="119"/>
    </row>
    <row r="1378" spans="19:22">
      <c r="S1378" s="113"/>
      <c r="T1378" s="113"/>
      <c r="U1378" s="113"/>
      <c r="V1378" s="119"/>
    </row>
    <row r="1379" spans="19:22">
      <c r="S1379" s="113"/>
      <c r="T1379" s="113"/>
      <c r="U1379" s="113"/>
      <c r="V1379" s="119"/>
    </row>
    <row r="1380" spans="19:22">
      <c r="S1380" s="113"/>
      <c r="T1380" s="113"/>
      <c r="U1380" s="113"/>
      <c r="V1380" s="119"/>
    </row>
    <row r="1381" spans="19:22">
      <c r="S1381" s="113"/>
      <c r="T1381" s="113"/>
      <c r="U1381" s="113"/>
      <c r="V1381" s="119"/>
    </row>
    <row r="1382" spans="19:22">
      <c r="S1382" s="113"/>
      <c r="T1382" s="113"/>
      <c r="U1382" s="113"/>
      <c r="V1382" s="119"/>
    </row>
    <row r="1383" spans="19:22">
      <c r="S1383" s="113"/>
      <c r="T1383" s="113"/>
      <c r="U1383" s="113"/>
      <c r="V1383" s="119"/>
    </row>
    <row r="1384" spans="19:22">
      <c r="S1384" s="113"/>
      <c r="T1384" s="113"/>
      <c r="U1384" s="113"/>
      <c r="V1384" s="119"/>
    </row>
    <row r="1385" spans="19:22">
      <c r="S1385" s="113"/>
      <c r="T1385" s="113"/>
      <c r="U1385" s="113"/>
      <c r="V1385" s="119"/>
    </row>
    <row r="1386" spans="19:22">
      <c r="S1386" s="113"/>
      <c r="T1386" s="113"/>
      <c r="U1386" s="113"/>
      <c r="V1386" s="119"/>
    </row>
    <row r="1387" spans="19:22">
      <c r="S1387" s="113"/>
      <c r="T1387" s="113"/>
      <c r="U1387" s="113"/>
      <c r="V1387" s="119"/>
    </row>
    <row r="1388" spans="19:22">
      <c r="S1388" s="113"/>
      <c r="T1388" s="113"/>
      <c r="U1388" s="113"/>
      <c r="V1388" s="119"/>
    </row>
    <row r="1389" spans="19:22">
      <c r="S1389" s="113"/>
      <c r="T1389" s="113"/>
      <c r="U1389" s="113"/>
      <c r="V1389" s="119"/>
    </row>
    <row r="1390" spans="19:22">
      <c r="S1390" s="113"/>
      <c r="T1390" s="113"/>
      <c r="U1390" s="113"/>
      <c r="V1390" s="119"/>
    </row>
    <row r="1391" spans="19:22">
      <c r="S1391" s="113"/>
      <c r="T1391" s="113"/>
      <c r="U1391" s="113"/>
      <c r="V1391" s="119"/>
    </row>
    <row r="1392" spans="19:22">
      <c r="S1392" s="113"/>
      <c r="T1392" s="113"/>
      <c r="U1392" s="113"/>
      <c r="V1392" s="119"/>
    </row>
    <row r="1393" spans="19:22">
      <c r="S1393" s="113"/>
      <c r="T1393" s="113"/>
      <c r="U1393" s="113"/>
      <c r="V1393" s="119"/>
    </row>
    <row r="1394" spans="19:22">
      <c r="S1394" s="113"/>
      <c r="T1394" s="113"/>
      <c r="U1394" s="113"/>
      <c r="V1394" s="119"/>
    </row>
    <row r="1395" spans="19:22">
      <c r="S1395" s="113"/>
      <c r="T1395" s="113"/>
      <c r="U1395" s="113"/>
      <c r="V1395" s="119"/>
    </row>
    <row r="1396" spans="19:22">
      <c r="S1396" s="113"/>
      <c r="T1396" s="113"/>
      <c r="U1396" s="113"/>
      <c r="V1396" s="119"/>
    </row>
    <row r="1397" spans="19:22">
      <c r="S1397" s="113"/>
      <c r="T1397" s="113"/>
      <c r="U1397" s="113"/>
      <c r="V1397" s="119"/>
    </row>
    <row r="1398" spans="19:22">
      <c r="S1398" s="113"/>
      <c r="T1398" s="113"/>
      <c r="U1398" s="113"/>
      <c r="V1398" s="119"/>
    </row>
    <row r="1399" spans="19:22">
      <c r="S1399" s="113"/>
      <c r="T1399" s="113"/>
      <c r="U1399" s="113"/>
      <c r="V1399" s="119"/>
    </row>
    <row r="1400" spans="19:22">
      <c r="S1400" s="113"/>
      <c r="T1400" s="113"/>
      <c r="U1400" s="113"/>
      <c r="V1400" s="119"/>
    </row>
    <row r="1401" spans="19:22">
      <c r="S1401" s="113"/>
      <c r="T1401" s="113"/>
      <c r="U1401" s="113"/>
      <c r="V1401" s="119"/>
    </row>
    <row r="1402" spans="19:22">
      <c r="S1402" s="113"/>
      <c r="T1402" s="113"/>
      <c r="U1402" s="113"/>
      <c r="V1402" s="119"/>
    </row>
    <row r="1403" spans="19:22">
      <c r="S1403" s="113"/>
      <c r="T1403" s="113"/>
      <c r="U1403" s="113"/>
      <c r="V1403" s="119"/>
    </row>
    <row r="1404" spans="19:22">
      <c r="S1404" s="113"/>
      <c r="T1404" s="113"/>
      <c r="U1404" s="113"/>
      <c r="V1404" s="119"/>
    </row>
    <row r="1405" spans="19:22">
      <c r="S1405" s="113"/>
      <c r="T1405" s="113"/>
      <c r="U1405" s="113"/>
      <c r="V1405" s="119"/>
    </row>
    <row r="1406" spans="19:22">
      <c r="S1406" s="113"/>
      <c r="T1406" s="113"/>
      <c r="U1406" s="113"/>
      <c r="V1406" s="119"/>
    </row>
    <row r="1407" spans="19:22">
      <c r="S1407" s="113"/>
      <c r="T1407" s="113"/>
      <c r="U1407" s="113"/>
      <c r="V1407" s="119"/>
    </row>
    <row r="1408" spans="19:22">
      <c r="S1408" s="113"/>
      <c r="T1408" s="113"/>
      <c r="U1408" s="113"/>
      <c r="V1408" s="119"/>
    </row>
    <row r="1409" spans="19:22">
      <c r="S1409" s="113"/>
      <c r="T1409" s="113"/>
      <c r="U1409" s="113"/>
      <c r="V1409" s="119"/>
    </row>
    <row r="1410" spans="19:22">
      <c r="S1410" s="113"/>
      <c r="T1410" s="113"/>
      <c r="U1410" s="113"/>
      <c r="V1410" s="119"/>
    </row>
    <row r="1411" spans="19:22">
      <c r="S1411" s="113"/>
      <c r="T1411" s="113"/>
      <c r="U1411" s="113"/>
      <c r="V1411" s="119"/>
    </row>
    <row r="1412" spans="19:22">
      <c r="S1412" s="113"/>
      <c r="T1412" s="113"/>
      <c r="U1412" s="113"/>
      <c r="V1412" s="119"/>
    </row>
    <row r="1413" spans="19:22">
      <c r="S1413" s="113"/>
      <c r="T1413" s="113"/>
      <c r="U1413" s="113"/>
      <c r="V1413" s="119"/>
    </row>
    <row r="1414" spans="19:22">
      <c r="S1414" s="113"/>
      <c r="T1414" s="113"/>
      <c r="U1414" s="113"/>
      <c r="V1414" s="119"/>
    </row>
    <row r="1415" spans="19:22">
      <c r="S1415" s="113"/>
      <c r="T1415" s="113"/>
      <c r="U1415" s="113"/>
      <c r="V1415" s="119"/>
    </row>
    <row r="1416" spans="19:22">
      <c r="S1416" s="113"/>
      <c r="T1416" s="113"/>
      <c r="U1416" s="113"/>
      <c r="V1416" s="119"/>
    </row>
    <row r="1417" spans="19:22">
      <c r="S1417" s="113"/>
      <c r="T1417" s="113"/>
      <c r="U1417" s="113"/>
      <c r="V1417" s="119"/>
    </row>
    <row r="1418" spans="19:22">
      <c r="S1418" s="113"/>
      <c r="T1418" s="113"/>
      <c r="U1418" s="113"/>
      <c r="V1418" s="119"/>
    </row>
    <row r="1419" spans="19:22">
      <c r="S1419" s="113"/>
      <c r="T1419" s="113"/>
      <c r="U1419" s="113"/>
      <c r="V1419" s="119"/>
    </row>
    <row r="1420" spans="19:22">
      <c r="S1420" s="113"/>
      <c r="T1420" s="113"/>
      <c r="U1420" s="113"/>
      <c r="V1420" s="119"/>
    </row>
    <row r="1421" spans="19:22">
      <c r="S1421" s="113"/>
      <c r="T1421" s="113"/>
      <c r="U1421" s="113"/>
      <c r="V1421" s="119"/>
    </row>
    <row r="1422" spans="19:22">
      <c r="S1422" s="113"/>
      <c r="T1422" s="113"/>
      <c r="U1422" s="113"/>
      <c r="V1422" s="119"/>
    </row>
    <row r="1423" spans="19:22">
      <c r="S1423" s="113"/>
      <c r="T1423" s="113"/>
      <c r="U1423" s="113"/>
      <c r="V1423" s="119"/>
    </row>
    <row r="1424" spans="19:22">
      <c r="S1424" s="113"/>
      <c r="T1424" s="113"/>
      <c r="U1424" s="113"/>
      <c r="V1424" s="119"/>
    </row>
    <row r="1425" spans="19:22">
      <c r="S1425" s="113"/>
      <c r="T1425" s="113"/>
      <c r="U1425" s="113"/>
      <c r="V1425" s="119"/>
    </row>
    <row r="1426" spans="19:22">
      <c r="S1426" s="113"/>
      <c r="T1426" s="113"/>
      <c r="U1426" s="113"/>
      <c r="V1426" s="119"/>
    </row>
    <row r="1427" spans="19:22">
      <c r="S1427" s="113"/>
      <c r="T1427" s="113"/>
      <c r="U1427" s="113"/>
      <c r="V1427" s="119"/>
    </row>
    <row r="1428" spans="19:22">
      <c r="S1428" s="113"/>
      <c r="T1428" s="113"/>
      <c r="U1428" s="113"/>
      <c r="V1428" s="119"/>
    </row>
    <row r="1429" spans="19:22">
      <c r="S1429" s="113"/>
      <c r="T1429" s="113"/>
      <c r="U1429" s="113"/>
      <c r="V1429" s="119"/>
    </row>
    <row r="1430" spans="19:22">
      <c r="S1430" s="113"/>
      <c r="T1430" s="113"/>
      <c r="U1430" s="113"/>
      <c r="V1430" s="119"/>
    </row>
    <row r="1431" spans="19:22">
      <c r="S1431" s="113"/>
      <c r="T1431" s="113"/>
      <c r="U1431" s="113"/>
      <c r="V1431" s="119"/>
    </row>
    <row r="1432" spans="19:22">
      <c r="S1432" s="113"/>
      <c r="T1432" s="113"/>
      <c r="U1432" s="113"/>
      <c r="V1432" s="119"/>
    </row>
    <row r="1433" spans="19:22">
      <c r="S1433" s="113"/>
      <c r="T1433" s="113"/>
      <c r="U1433" s="113"/>
      <c r="V1433" s="119"/>
    </row>
    <row r="1434" spans="19:22">
      <c r="S1434" s="113"/>
      <c r="T1434" s="113"/>
      <c r="U1434" s="113"/>
      <c r="V1434" s="119"/>
    </row>
    <row r="1435" spans="19:22">
      <c r="S1435" s="113"/>
      <c r="T1435" s="113"/>
      <c r="U1435" s="113"/>
      <c r="V1435" s="119"/>
    </row>
    <row r="1436" spans="19:22">
      <c r="S1436" s="113"/>
      <c r="T1436" s="113"/>
      <c r="U1436" s="113"/>
      <c r="V1436" s="119"/>
    </row>
    <row r="1437" spans="19:22">
      <c r="S1437" s="113"/>
      <c r="T1437" s="113"/>
      <c r="U1437" s="113"/>
      <c r="V1437" s="119"/>
    </row>
    <row r="1438" spans="19:22">
      <c r="S1438" s="113"/>
      <c r="T1438" s="113"/>
      <c r="U1438" s="113"/>
      <c r="V1438" s="119"/>
    </row>
    <row r="1439" spans="19:22">
      <c r="S1439" s="113"/>
      <c r="T1439" s="113"/>
      <c r="U1439" s="113"/>
      <c r="V1439" s="119"/>
    </row>
    <row r="1440" spans="19:22">
      <c r="S1440" s="113"/>
      <c r="T1440" s="113"/>
      <c r="U1440" s="113"/>
      <c r="V1440" s="119"/>
    </row>
    <row r="1441" spans="19:22">
      <c r="S1441" s="113"/>
      <c r="T1441" s="113"/>
      <c r="U1441" s="113"/>
      <c r="V1441" s="119"/>
    </row>
    <row r="1442" spans="19:22">
      <c r="S1442" s="113"/>
      <c r="T1442" s="113"/>
      <c r="U1442" s="113"/>
      <c r="V1442" s="119"/>
    </row>
    <row r="1443" spans="19:22">
      <c r="S1443" s="113"/>
      <c r="T1443" s="113"/>
      <c r="U1443" s="113"/>
      <c r="V1443" s="119"/>
    </row>
    <row r="1444" spans="19:22">
      <c r="S1444" s="113"/>
      <c r="T1444" s="113"/>
      <c r="U1444" s="113"/>
      <c r="V1444" s="119"/>
    </row>
    <row r="1445" spans="19:22">
      <c r="S1445" s="113"/>
      <c r="T1445" s="113"/>
      <c r="U1445" s="113"/>
      <c r="V1445" s="119"/>
    </row>
    <row r="1446" spans="19:22">
      <c r="S1446" s="113"/>
      <c r="T1446" s="113"/>
      <c r="U1446" s="113"/>
      <c r="V1446" s="119"/>
    </row>
    <row r="1447" spans="19:22">
      <c r="S1447" s="113"/>
      <c r="T1447" s="113"/>
      <c r="U1447" s="113"/>
      <c r="V1447" s="119"/>
    </row>
    <row r="1448" spans="19:22">
      <c r="S1448" s="113"/>
      <c r="T1448" s="113"/>
      <c r="U1448" s="113"/>
      <c r="V1448" s="119"/>
    </row>
    <row r="1449" spans="19:22">
      <c r="S1449" s="113"/>
      <c r="T1449" s="113"/>
      <c r="U1449" s="113"/>
      <c r="V1449" s="119"/>
    </row>
    <row r="1450" spans="19:22">
      <c r="S1450" s="113"/>
      <c r="T1450" s="113"/>
      <c r="U1450" s="113"/>
      <c r="V1450" s="119"/>
    </row>
    <row r="1451" spans="19:22">
      <c r="S1451" s="113"/>
      <c r="T1451" s="113"/>
      <c r="U1451" s="113"/>
      <c r="V1451" s="119"/>
    </row>
    <row r="1452" spans="19:22">
      <c r="S1452" s="113"/>
      <c r="T1452" s="113"/>
      <c r="U1452" s="113"/>
      <c r="V1452" s="119"/>
    </row>
    <row r="1453" spans="19:22">
      <c r="S1453" s="113"/>
      <c r="T1453" s="113"/>
      <c r="U1453" s="113"/>
      <c r="V1453" s="119"/>
    </row>
    <row r="1454" spans="19:22">
      <c r="S1454" s="113"/>
      <c r="T1454" s="113"/>
      <c r="U1454" s="113"/>
      <c r="V1454" s="119"/>
    </row>
    <row r="1455" spans="19:22">
      <c r="S1455" s="113"/>
      <c r="T1455" s="113"/>
      <c r="U1455" s="113"/>
      <c r="V1455" s="119"/>
    </row>
    <row r="1456" spans="19:22">
      <c r="S1456" s="113"/>
      <c r="T1456" s="113"/>
      <c r="U1456" s="113"/>
      <c r="V1456" s="119"/>
    </row>
    <row r="1457" spans="19:22">
      <c r="S1457" s="113"/>
      <c r="T1457" s="113"/>
      <c r="U1457" s="113"/>
      <c r="V1457" s="119"/>
    </row>
    <row r="1458" spans="19:22">
      <c r="S1458" s="113"/>
      <c r="T1458" s="113"/>
      <c r="U1458" s="113"/>
      <c r="V1458" s="119"/>
    </row>
    <row r="1459" spans="19:22">
      <c r="S1459" s="113"/>
      <c r="T1459" s="113"/>
      <c r="U1459" s="113"/>
      <c r="V1459" s="119"/>
    </row>
    <row r="1460" spans="19:22">
      <c r="S1460" s="113"/>
      <c r="T1460" s="113"/>
      <c r="U1460" s="113"/>
      <c r="V1460" s="119"/>
    </row>
    <row r="1461" spans="19:22">
      <c r="S1461" s="113"/>
      <c r="T1461" s="113"/>
      <c r="U1461" s="113"/>
      <c r="V1461" s="119"/>
    </row>
    <row r="1462" spans="19:22">
      <c r="S1462" s="113"/>
      <c r="T1462" s="113"/>
      <c r="U1462" s="113"/>
      <c r="V1462" s="119"/>
    </row>
    <row r="1463" spans="19:22">
      <c r="S1463" s="113"/>
      <c r="T1463" s="113"/>
      <c r="U1463" s="113"/>
      <c r="V1463" s="119"/>
    </row>
    <row r="1464" spans="19:22">
      <c r="S1464" s="113"/>
      <c r="T1464" s="113"/>
      <c r="U1464" s="113"/>
      <c r="V1464" s="119"/>
    </row>
    <row r="1465" spans="19:22">
      <c r="S1465" s="113"/>
      <c r="T1465" s="113"/>
      <c r="U1465" s="113"/>
      <c r="V1465" s="119"/>
    </row>
    <row r="1466" spans="19:22">
      <c r="S1466" s="113"/>
      <c r="T1466" s="113"/>
      <c r="U1466" s="113"/>
      <c r="V1466" s="119"/>
    </row>
    <row r="1467" spans="19:22">
      <c r="S1467" s="113"/>
      <c r="T1467" s="113"/>
      <c r="U1467" s="113"/>
      <c r="V1467" s="119"/>
    </row>
    <row r="1468" spans="19:22">
      <c r="S1468" s="113"/>
      <c r="T1468" s="113"/>
      <c r="U1468" s="113"/>
      <c r="V1468" s="119"/>
    </row>
    <row r="1469" spans="19:22">
      <c r="S1469" s="113"/>
      <c r="T1469" s="113"/>
      <c r="U1469" s="113"/>
      <c r="V1469" s="119"/>
    </row>
    <row r="1470" spans="19:22">
      <c r="S1470" s="113"/>
      <c r="T1470" s="113"/>
      <c r="U1470" s="113"/>
      <c r="V1470" s="119"/>
    </row>
    <row r="1471" spans="19:22">
      <c r="S1471" s="113"/>
      <c r="T1471" s="113"/>
      <c r="U1471" s="113"/>
      <c r="V1471" s="119"/>
    </row>
    <row r="1472" spans="19:22">
      <c r="S1472" s="113"/>
      <c r="T1472" s="113"/>
      <c r="U1472" s="113"/>
      <c r="V1472" s="119"/>
    </row>
    <row r="1473" spans="19:22">
      <c r="S1473" s="113"/>
      <c r="T1473" s="113"/>
      <c r="U1473" s="113"/>
      <c r="V1473" s="119"/>
    </row>
    <row r="1474" spans="19:22">
      <c r="S1474" s="113"/>
      <c r="T1474" s="113"/>
      <c r="U1474" s="113"/>
      <c r="V1474" s="119"/>
    </row>
    <row r="1475" spans="19:22">
      <c r="S1475" s="113"/>
      <c r="T1475" s="113"/>
      <c r="U1475" s="113"/>
      <c r="V1475" s="119"/>
    </row>
    <row r="1476" spans="19:22">
      <c r="S1476" s="113"/>
      <c r="T1476" s="113"/>
      <c r="U1476" s="113"/>
      <c r="V1476" s="119"/>
    </row>
    <row r="1477" spans="19:22">
      <c r="S1477" s="113"/>
      <c r="T1477" s="113"/>
      <c r="U1477" s="113"/>
      <c r="V1477" s="119"/>
    </row>
    <row r="1478" spans="19:22">
      <c r="S1478" s="113"/>
      <c r="T1478" s="113"/>
      <c r="U1478" s="113"/>
      <c r="V1478" s="119"/>
    </row>
    <row r="1479" spans="19:22">
      <c r="S1479" s="113"/>
      <c r="T1479" s="113"/>
      <c r="U1479" s="113"/>
      <c r="V1479" s="119"/>
    </row>
    <row r="1480" spans="19:22">
      <c r="S1480" s="113"/>
      <c r="T1480" s="113"/>
      <c r="U1480" s="113"/>
      <c r="V1480" s="119"/>
    </row>
    <row r="1481" spans="19:22">
      <c r="S1481" s="113"/>
      <c r="T1481" s="113"/>
      <c r="U1481" s="113"/>
      <c r="V1481" s="119"/>
    </row>
    <row r="1482" spans="19:22">
      <c r="S1482" s="113"/>
      <c r="T1482" s="113"/>
      <c r="U1482" s="113"/>
      <c r="V1482" s="119"/>
    </row>
    <row r="1483" spans="19:22">
      <c r="S1483" s="113"/>
      <c r="T1483" s="113"/>
      <c r="U1483" s="113"/>
      <c r="V1483" s="119"/>
    </row>
    <row r="1484" spans="19:22">
      <c r="S1484" s="113"/>
      <c r="T1484" s="113"/>
      <c r="U1484" s="113"/>
      <c r="V1484" s="119"/>
    </row>
    <row r="1485" spans="19:22">
      <c r="S1485" s="113"/>
      <c r="T1485" s="113"/>
      <c r="U1485" s="113"/>
      <c r="V1485" s="119"/>
    </row>
    <row r="1486" spans="19:22">
      <c r="S1486" s="113"/>
      <c r="T1486" s="113"/>
      <c r="U1486" s="113"/>
      <c r="V1486" s="119"/>
    </row>
    <row r="1487" spans="19:22">
      <c r="S1487" s="113"/>
      <c r="T1487" s="113"/>
      <c r="U1487" s="113"/>
      <c r="V1487" s="119"/>
    </row>
    <row r="1488" spans="19:22">
      <c r="S1488" s="113"/>
      <c r="T1488" s="113"/>
      <c r="U1488" s="113"/>
      <c r="V1488" s="119"/>
    </row>
    <row r="1489" spans="19:22">
      <c r="S1489" s="113"/>
      <c r="T1489" s="113"/>
      <c r="U1489" s="113"/>
      <c r="V1489" s="119"/>
    </row>
    <row r="1490" spans="19:22">
      <c r="S1490" s="113"/>
      <c r="T1490" s="113"/>
      <c r="U1490" s="113"/>
      <c r="V1490" s="119"/>
    </row>
    <row r="1491" spans="19:22">
      <c r="S1491" s="113"/>
      <c r="T1491" s="113"/>
      <c r="U1491" s="113"/>
      <c r="V1491" s="119"/>
    </row>
    <row r="1492" spans="19:22">
      <c r="S1492" s="113"/>
      <c r="T1492" s="113"/>
      <c r="U1492" s="113"/>
      <c r="V1492" s="119"/>
    </row>
    <row r="1493" spans="19:22">
      <c r="S1493" s="113"/>
      <c r="T1493" s="113"/>
      <c r="U1493" s="113"/>
      <c r="V1493" s="119"/>
    </row>
    <row r="1494" spans="19:22">
      <c r="S1494" s="113"/>
      <c r="T1494" s="113"/>
      <c r="U1494" s="113"/>
      <c r="V1494" s="119"/>
    </row>
    <row r="1495" spans="19:22">
      <c r="S1495" s="113"/>
      <c r="T1495" s="113"/>
      <c r="U1495" s="113"/>
      <c r="V1495" s="119"/>
    </row>
    <row r="1496" spans="19:22">
      <c r="S1496" s="113"/>
      <c r="T1496" s="113"/>
      <c r="U1496" s="113"/>
      <c r="V1496" s="119"/>
    </row>
    <row r="1497" spans="19:22">
      <c r="S1497" s="113"/>
      <c r="T1497" s="113"/>
      <c r="U1497" s="113"/>
      <c r="V1497" s="119"/>
    </row>
    <row r="1498" spans="19:22">
      <c r="S1498" s="113"/>
      <c r="T1498" s="113"/>
      <c r="U1498" s="113"/>
      <c r="V1498" s="119"/>
    </row>
    <row r="1499" spans="19:22">
      <c r="S1499" s="113"/>
      <c r="T1499" s="113"/>
      <c r="U1499" s="113"/>
      <c r="V1499" s="119"/>
    </row>
  </sheetData>
  <mergeCells count="78">
    <mergeCell ref="X3:X4"/>
    <mergeCell ref="B134:D134"/>
    <mergeCell ref="F2:F4"/>
    <mergeCell ref="H2:H4"/>
    <mergeCell ref="M3:O3"/>
    <mergeCell ref="W3:W4"/>
    <mergeCell ref="R3:R4"/>
    <mergeCell ref="S3:S4"/>
    <mergeCell ref="B110:D110"/>
    <mergeCell ref="AQ2:AQ4"/>
    <mergeCell ref="G40:K40"/>
    <mergeCell ref="E2:E4"/>
    <mergeCell ref="Q3:Q4"/>
    <mergeCell ref="P3:P4"/>
    <mergeCell ref="AO2:AO4"/>
    <mergeCell ref="AH3:AH4"/>
    <mergeCell ref="AG3:AG4"/>
    <mergeCell ref="AF3:AF4"/>
    <mergeCell ref="Y3:Y4"/>
    <mergeCell ref="AC3:AC4"/>
    <mergeCell ref="AD3:AD4"/>
    <mergeCell ref="AE3:AE4"/>
    <mergeCell ref="AB3:AB4"/>
    <mergeCell ref="AA3:AA4"/>
    <mergeCell ref="Z3:Z4"/>
    <mergeCell ref="A104:A106"/>
    <mergeCell ref="A1:AQ1"/>
    <mergeCell ref="A2:A4"/>
    <mergeCell ref="G2:G4"/>
    <mergeCell ref="I2:I4"/>
    <mergeCell ref="J2:J4"/>
    <mergeCell ref="K2:K4"/>
    <mergeCell ref="L2:L4"/>
    <mergeCell ref="M2:R2"/>
    <mergeCell ref="W2:AK2"/>
    <mergeCell ref="AL2:AL4"/>
    <mergeCell ref="AM2:AM4"/>
    <mergeCell ref="AN2:AN4"/>
    <mergeCell ref="AP2:AP4"/>
    <mergeCell ref="AI3:AJ3"/>
    <mergeCell ref="AK3:AK4"/>
    <mergeCell ref="A52:A54"/>
    <mergeCell ref="A62:A64"/>
    <mergeCell ref="A65:A67"/>
    <mergeCell ref="B2:D4"/>
    <mergeCell ref="A109:A111"/>
    <mergeCell ref="A41:A42"/>
    <mergeCell ref="A6:A8"/>
    <mergeCell ref="A59:A61"/>
    <mergeCell ref="B7:D7"/>
    <mergeCell ref="B87:D87"/>
    <mergeCell ref="A21:A23"/>
    <mergeCell ref="A9:A11"/>
    <mergeCell ref="B11:D11"/>
    <mergeCell ref="B42:D42"/>
    <mergeCell ref="A68:A70"/>
    <mergeCell ref="A15:A17"/>
    <mergeCell ref="A165:A167"/>
    <mergeCell ref="A71:A73"/>
    <mergeCell ref="A115:A117"/>
    <mergeCell ref="B105:D105"/>
    <mergeCell ref="A135:A137"/>
    <mergeCell ref="A142:A145"/>
    <mergeCell ref="A146:A148"/>
    <mergeCell ref="A76:A78"/>
    <mergeCell ref="B106:D106"/>
    <mergeCell ref="A129:A132"/>
    <mergeCell ref="A81:A83"/>
    <mergeCell ref="A84:A87"/>
    <mergeCell ref="A90:A92"/>
    <mergeCell ref="A94:A96"/>
    <mergeCell ref="A98:A101"/>
    <mergeCell ref="A126:A128"/>
    <mergeCell ref="A25:A28"/>
    <mergeCell ref="A30:A32"/>
    <mergeCell ref="T3:T4"/>
    <mergeCell ref="U3:U4"/>
    <mergeCell ref="V3:V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2021-04-16T02:46:27Z</cp:lastPrinted>
  <dcterms:created xsi:type="dcterms:W3CDTF">2020-04-01T07:15:43Z</dcterms:created>
  <dcterms:modified xsi:type="dcterms:W3CDTF">2022-08-22T09:04:49Z</dcterms:modified>
</cp:coreProperties>
</file>