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0" yWindow="0" windowWidth="20490" windowHeight="78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79" i="1" l="1"/>
  <c r="P79" i="1" s="1"/>
  <c r="Q79" i="1" l="1"/>
  <c r="R79" i="1" s="1"/>
  <c r="N78" i="1" l="1"/>
  <c r="P78" i="1" s="1"/>
  <c r="N73" i="1"/>
  <c r="P73" i="1" s="1"/>
  <c r="N77" i="1"/>
  <c r="P77" i="1" s="1"/>
  <c r="N5" i="1"/>
  <c r="P5" i="1" s="1"/>
  <c r="N4" i="1"/>
  <c r="P4" i="1" s="1"/>
  <c r="N75" i="1"/>
  <c r="P75" i="1" s="1"/>
  <c r="N41" i="1"/>
  <c r="P41" i="1" s="1"/>
  <c r="P6" i="1" l="1"/>
  <c r="Q6" i="1" s="1"/>
  <c r="R6" i="1" s="1"/>
  <c r="S6" i="1" s="1"/>
  <c r="Q78" i="1"/>
  <c r="R78" i="1" s="1"/>
  <c r="Q73" i="1"/>
  <c r="Q77" i="1"/>
  <c r="Q5" i="1"/>
  <c r="Q4" i="1"/>
  <c r="Q75" i="1"/>
  <c r="Q41" i="1"/>
  <c r="R73" i="1" l="1"/>
  <c r="S73" i="1" s="1"/>
  <c r="R77" i="1"/>
  <c r="R5" i="1"/>
  <c r="S5" i="1" s="1"/>
  <c r="R4" i="1"/>
  <c r="S4" i="1" s="1"/>
  <c r="R75" i="1"/>
  <c r="S75" i="1" s="1"/>
  <c r="R41" i="1"/>
  <c r="S41" i="1" s="1"/>
  <c r="N37" i="1" l="1"/>
  <c r="P37" i="1" s="1"/>
  <c r="N39" i="1"/>
  <c r="P39" i="1" s="1"/>
  <c r="N38" i="1"/>
  <c r="P38" i="1" s="1"/>
  <c r="P40" i="1" l="1"/>
  <c r="Q40" i="1" s="1"/>
  <c r="R40" i="1" s="1"/>
  <c r="S40" i="1" s="1"/>
  <c r="Q37" i="1"/>
  <c r="Q39" i="1"/>
  <c r="Q38" i="1"/>
  <c r="R37" i="1" l="1"/>
  <c r="S37" i="1" s="1"/>
  <c r="R39" i="1"/>
  <c r="S39" i="1" s="1"/>
  <c r="R38" i="1"/>
  <c r="S38" i="1" s="1"/>
  <c r="N76" i="1" l="1"/>
  <c r="P76" i="1" s="1"/>
  <c r="N69" i="1"/>
  <c r="P69" i="1" s="1"/>
  <c r="Q69" i="1" s="1"/>
  <c r="Q76" i="1" l="1"/>
  <c r="R69" i="1"/>
  <c r="S69" i="1" s="1"/>
  <c r="N72" i="1"/>
  <c r="P72" i="1" s="1"/>
  <c r="R76" i="1" l="1"/>
  <c r="S76" i="1" s="1"/>
  <c r="Q72" i="1"/>
  <c r="R72" i="1" l="1"/>
  <c r="S72" i="1" s="1"/>
  <c r="N74" i="1"/>
  <c r="P74" i="1" s="1"/>
  <c r="N71" i="1"/>
  <c r="P71" i="1" s="1"/>
  <c r="N54" i="1"/>
  <c r="P54" i="1" s="1"/>
  <c r="N70" i="1"/>
  <c r="P70" i="1" s="1"/>
  <c r="N68" i="1"/>
  <c r="P68" i="1" s="1"/>
  <c r="N67" i="1"/>
  <c r="P67" i="1" s="1"/>
  <c r="N66" i="1"/>
  <c r="P66" i="1" s="1"/>
  <c r="N65" i="1"/>
  <c r="P65" i="1" s="1"/>
  <c r="N63" i="1"/>
  <c r="P63" i="1" s="1"/>
  <c r="N62" i="1"/>
  <c r="P62" i="1" s="1"/>
  <c r="N60" i="1"/>
  <c r="P60" i="1" s="1"/>
  <c r="N59" i="1"/>
  <c r="P59" i="1" s="1"/>
  <c r="N58" i="1"/>
  <c r="P58" i="1" s="1"/>
  <c r="N56" i="1"/>
  <c r="P56" i="1" s="1"/>
  <c r="N55" i="1"/>
  <c r="P55" i="1" s="1"/>
  <c r="N52" i="1"/>
  <c r="P52" i="1" s="1"/>
  <c r="N51" i="1"/>
  <c r="P51" i="1" s="1"/>
  <c r="N30" i="1"/>
  <c r="P30" i="1" s="1"/>
  <c r="N29" i="1"/>
  <c r="P29" i="1" s="1"/>
  <c r="N49" i="1"/>
  <c r="P49" i="1" s="1"/>
  <c r="Q49" i="1" s="1"/>
  <c r="N48" i="1"/>
  <c r="P48" i="1" s="1"/>
  <c r="N46" i="1"/>
  <c r="P46" i="1" s="1"/>
  <c r="Q46" i="1" s="1"/>
  <c r="N45" i="1"/>
  <c r="P45" i="1" s="1"/>
  <c r="N44" i="1"/>
  <c r="P44" i="1" s="1"/>
  <c r="N43" i="1"/>
  <c r="P43" i="1" s="1"/>
  <c r="N42" i="1"/>
  <c r="P42" i="1" s="1"/>
  <c r="N36" i="1"/>
  <c r="P36" i="1" s="1"/>
  <c r="Q36" i="1" s="1"/>
  <c r="N35" i="1"/>
  <c r="P35" i="1" s="1"/>
  <c r="P64" i="1" l="1"/>
  <c r="Q64" i="1" s="1"/>
  <c r="P61" i="1"/>
  <c r="Q61" i="1" s="1"/>
  <c r="R61" i="1" s="1"/>
  <c r="S61" i="1" s="1"/>
  <c r="P47" i="1"/>
  <c r="Q47" i="1" s="1"/>
  <c r="R47" i="1" s="1"/>
  <c r="S47" i="1" s="1"/>
  <c r="P50" i="1"/>
  <c r="Q50" i="1" s="1"/>
  <c r="R50" i="1" s="1"/>
  <c r="S50" i="1" s="1"/>
  <c r="P31" i="1"/>
  <c r="Q31" i="1" s="1"/>
  <c r="R31" i="1" s="1"/>
  <c r="S31" i="1" s="1"/>
  <c r="P57" i="1"/>
  <c r="Q57" i="1" s="1"/>
  <c r="R57" i="1" s="1"/>
  <c r="S57" i="1" s="1"/>
  <c r="P53" i="1"/>
  <c r="Q53" i="1" s="1"/>
  <c r="R64" i="1"/>
  <c r="S64" i="1" s="1"/>
  <c r="R46" i="1"/>
  <c r="S46" i="1" s="1"/>
  <c r="R49" i="1"/>
  <c r="S49" i="1" s="1"/>
  <c r="R36" i="1"/>
  <c r="S36" i="1" s="1"/>
  <c r="Q35" i="1"/>
  <c r="Q48" i="1"/>
  <c r="Q29" i="1"/>
  <c r="Q42" i="1"/>
  <c r="Q44" i="1"/>
  <c r="Q30" i="1"/>
  <c r="Q51" i="1"/>
  <c r="Q56" i="1"/>
  <c r="Q43" i="1"/>
  <c r="Q45" i="1"/>
  <c r="Q52" i="1"/>
  <c r="Q55" i="1"/>
  <c r="Q58" i="1"/>
  <c r="Q60" i="1"/>
  <c r="Q63" i="1"/>
  <c r="Q66" i="1"/>
  <c r="Q68" i="1"/>
  <c r="Q54" i="1"/>
  <c r="Q74" i="1"/>
  <c r="Q59" i="1"/>
  <c r="Q62" i="1"/>
  <c r="Q65" i="1"/>
  <c r="Q67" i="1"/>
  <c r="Q70" i="1"/>
  <c r="Q71" i="1"/>
  <c r="N33" i="1"/>
  <c r="P33" i="1" s="1"/>
  <c r="N32" i="1"/>
  <c r="P32" i="1" s="1"/>
  <c r="N27" i="1"/>
  <c r="P27" i="1" s="1"/>
  <c r="N26" i="1"/>
  <c r="P26" i="1" s="1"/>
  <c r="N25" i="1"/>
  <c r="P25" i="1" s="1"/>
  <c r="N24" i="1"/>
  <c r="P24" i="1" s="1"/>
  <c r="N23" i="1"/>
  <c r="P23" i="1" s="1"/>
  <c r="N21" i="1"/>
  <c r="P21" i="1" s="1"/>
  <c r="N20" i="1"/>
  <c r="P20" i="1" s="1"/>
  <c r="N18" i="1"/>
  <c r="P18" i="1" s="1"/>
  <c r="N17" i="1"/>
  <c r="P17" i="1" s="1"/>
  <c r="N16" i="1"/>
  <c r="P16" i="1" s="1"/>
  <c r="N15" i="1"/>
  <c r="P15" i="1" s="1"/>
  <c r="N13" i="1"/>
  <c r="P13" i="1" s="1"/>
  <c r="N12" i="1"/>
  <c r="P12" i="1" s="1"/>
  <c r="N11" i="1"/>
  <c r="P11" i="1" s="1"/>
  <c r="N9" i="1"/>
  <c r="P9" i="1" s="1"/>
  <c r="N8" i="1"/>
  <c r="P8" i="1" s="1"/>
  <c r="N7" i="1"/>
  <c r="P7" i="1" s="1"/>
  <c r="P28" i="1" l="1"/>
  <c r="Q28" i="1" s="1"/>
  <c r="R28" i="1" s="1"/>
  <c r="S28" i="1" s="1"/>
  <c r="P10" i="1"/>
  <c r="Q10" i="1" s="1"/>
  <c r="R10" i="1" s="1"/>
  <c r="S10" i="1" s="1"/>
  <c r="P19" i="1"/>
  <c r="Q19" i="1" s="1"/>
  <c r="P22" i="1"/>
  <c r="Q22" i="1" s="1"/>
  <c r="R22" i="1" s="1"/>
  <c r="S22" i="1" s="1"/>
  <c r="P34" i="1"/>
  <c r="Q34" i="1" s="1"/>
  <c r="R34" i="1" s="1"/>
  <c r="S34" i="1" s="1"/>
  <c r="R53" i="1"/>
  <c r="S53" i="1" s="1"/>
  <c r="R19" i="1"/>
  <c r="S19" i="1" s="1"/>
  <c r="P14" i="1"/>
  <c r="Q14" i="1" s="1"/>
  <c r="R65" i="1"/>
  <c r="S65" i="1" s="1"/>
  <c r="R59" i="1"/>
  <c r="S59" i="1" s="1"/>
  <c r="R30" i="1"/>
  <c r="S30" i="1" s="1"/>
  <c r="R42" i="1"/>
  <c r="S42" i="1" s="1"/>
  <c r="R29" i="1"/>
  <c r="S29" i="1" s="1"/>
  <c r="R71" i="1"/>
  <c r="S71" i="1" s="1"/>
  <c r="R70" i="1"/>
  <c r="S70" i="1" s="1"/>
  <c r="R67" i="1"/>
  <c r="S67" i="1" s="1"/>
  <c r="R62" i="1"/>
  <c r="S62" i="1" s="1"/>
  <c r="R74" i="1"/>
  <c r="S74" i="1" s="1"/>
  <c r="R54" i="1"/>
  <c r="S54" i="1" s="1"/>
  <c r="R68" i="1"/>
  <c r="S68" i="1" s="1"/>
  <c r="R66" i="1"/>
  <c r="S66" i="1" s="1"/>
  <c r="R63" i="1"/>
  <c r="S63" i="1" s="1"/>
  <c r="R60" i="1"/>
  <c r="S60" i="1" s="1"/>
  <c r="R58" i="1"/>
  <c r="S58" i="1" s="1"/>
  <c r="R55" i="1"/>
  <c r="S55" i="1" s="1"/>
  <c r="R52" i="1"/>
  <c r="S52" i="1" s="1"/>
  <c r="R45" i="1"/>
  <c r="S45" i="1" s="1"/>
  <c r="R43" i="1"/>
  <c r="S43" i="1" s="1"/>
  <c r="R56" i="1"/>
  <c r="S56" i="1" s="1"/>
  <c r="R51" i="1"/>
  <c r="S51" i="1" s="1"/>
  <c r="R44" i="1"/>
  <c r="S44" i="1" s="1"/>
  <c r="R48" i="1"/>
  <c r="S48" i="1" s="1"/>
  <c r="R35" i="1"/>
  <c r="S35" i="1" s="1"/>
  <c r="Q11" i="1"/>
  <c r="Q8" i="1"/>
  <c r="Q13" i="1"/>
  <c r="Q16" i="1"/>
  <c r="Q18" i="1"/>
  <c r="Q21" i="1"/>
  <c r="Q23" i="1"/>
  <c r="Q25" i="1"/>
  <c r="Q27" i="1"/>
  <c r="Q33" i="1"/>
  <c r="Q7" i="1"/>
  <c r="Q9" i="1"/>
  <c r="Q12" i="1"/>
  <c r="Q15" i="1"/>
  <c r="Q17" i="1"/>
  <c r="Q20" i="1"/>
  <c r="Q24" i="1"/>
  <c r="Q26" i="1"/>
  <c r="Q32" i="1"/>
  <c r="R14" i="1" l="1"/>
  <c r="S14" i="1" s="1"/>
  <c r="R17" i="1"/>
  <c r="S17" i="1" s="1"/>
  <c r="R12" i="1"/>
  <c r="S12" i="1" s="1"/>
  <c r="R7" i="1"/>
  <c r="S7" i="1" s="1"/>
  <c r="R26" i="1"/>
  <c r="S26" i="1" s="1"/>
  <c r="R32" i="1"/>
  <c r="S32" i="1" s="1"/>
  <c r="R24" i="1"/>
  <c r="S24" i="1" s="1"/>
  <c r="R20" i="1"/>
  <c r="S20" i="1" s="1"/>
  <c r="R15" i="1"/>
  <c r="S15" i="1" s="1"/>
  <c r="R9" i="1"/>
  <c r="S9" i="1" s="1"/>
  <c r="R33" i="1"/>
  <c r="S33" i="1" s="1"/>
  <c r="R27" i="1"/>
  <c r="S27" i="1" s="1"/>
  <c r="R25" i="1"/>
  <c r="S25" i="1" s="1"/>
  <c r="R23" i="1"/>
  <c r="S23" i="1" s="1"/>
  <c r="R21" i="1"/>
  <c r="S21" i="1" s="1"/>
  <c r="R18" i="1"/>
  <c r="S18" i="1" s="1"/>
  <c r="R16" i="1"/>
  <c r="S16" i="1" s="1"/>
  <c r="R13" i="1"/>
  <c r="S13" i="1" s="1"/>
  <c r="R8" i="1"/>
  <c r="S8" i="1" s="1"/>
  <c r="R11" i="1"/>
  <c r="S11" i="1" s="1"/>
</calcChain>
</file>

<file path=xl/sharedStrings.xml><?xml version="1.0" encoding="utf-8"?>
<sst xmlns="http://schemas.openxmlformats.org/spreadsheetml/2006/main" count="609" uniqueCount="225">
  <si>
    <t>ชื่อ/สกุล</t>
  </si>
  <si>
    <t>เลขที่บัตรประชาชน</t>
  </si>
  <si>
    <t>ที่อยู่</t>
  </si>
  <si>
    <t>ระวาง</t>
  </si>
  <si>
    <t>เลขที่/แปลงที่</t>
  </si>
  <si>
    <t>สถานที่ตั้งที่ดิน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</si>
  <si>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</si>
  <si>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</si>
  <si>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</si>
  <si>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</si>
  <si>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</si>
  <si>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</si>
  <si>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(บาท)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</si>
  <si>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</si>
  <si>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</si>
  <si>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</si>
  <si>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</si>
  <si>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</si>
  <si>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</si>
  <si>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</si>
  <si>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</si>
  <si>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</si>
  <si>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</si>
  <si>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</si>
  <si>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</si>
  <si>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</si>
  <si>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</si>
  <si>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</si>
  <si>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</si>
  <si>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</si>
  <si>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</si>
  <si>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</si>
  <si>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</si>
  <si>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</si>
  <si>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</si>
  <si>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</si>
  <si>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</si>
  <si>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</si>
  <si>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</si>
  <si>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</si>
  <si>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</si>
  <si>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</si>
  <si>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</si>
  <si>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</si>
  <si>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</si>
  <si>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</si>
  <si>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</si>
  <si>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</si>
  <si>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</si>
  <si>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</si>
  <si>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</si>
  <si>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</si>
  <si>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</si>
  <si>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</si>
  <si>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</si>
  <si>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</si>
  <si>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</si>
  <si>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</si>
  <si>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นาง</t>
  </si>
  <si>
    <t>ไพคำนาม</t>
  </si>
  <si>
    <t>นาย</t>
  </si>
  <si>
    <t>ครสวรรณ</t>
  </si>
  <si>
    <t>คำสอน</t>
  </si>
  <si>
    <t>จันดา</t>
  </si>
  <si>
    <t>จำเริญชัย</t>
  </si>
  <si>
    <t>น.ส.</t>
  </si>
  <si>
    <t>แดง</t>
  </si>
  <si>
    <t>ลามคำ</t>
  </si>
  <si>
    <t>ดอนสวรรค์</t>
  </si>
  <si>
    <t>ถนอม</t>
  </si>
  <si>
    <t>คำโคตร</t>
  </si>
  <si>
    <t>ถวิล</t>
  </si>
  <si>
    <t>ไพเรืองโสม</t>
  </si>
  <si>
    <t>นอง</t>
  </si>
  <si>
    <t>บุญเทียม</t>
  </si>
  <si>
    <t>บุ่น</t>
  </si>
  <si>
    <t>ปนิตา</t>
  </si>
  <si>
    <t>พิกุลทอง</t>
  </si>
  <si>
    <t>พิสมัย</t>
  </si>
  <si>
    <t>พระจันทร์เพลง</t>
  </si>
  <si>
    <t>มา</t>
  </si>
  <si>
    <t>ยอย</t>
  </si>
  <si>
    <t>อาจทุมมา</t>
  </si>
  <si>
    <t>ลอย</t>
  </si>
  <si>
    <t>ตุพิลา</t>
  </si>
  <si>
    <t>สงวนศักดิ์</t>
  </si>
  <si>
    <t>สมยด</t>
  </si>
  <si>
    <t>สมร</t>
  </si>
  <si>
    <t>สมหมาย</t>
  </si>
  <si>
    <t>สัมฤทธิ์</t>
  </si>
  <si>
    <t>สุรินทะ</t>
  </si>
  <si>
    <t>สีคำ</t>
  </si>
  <si>
    <t>พานิชกุล</t>
  </si>
  <si>
    <t>สีดา</t>
  </si>
  <si>
    <t>สุกันธ์</t>
  </si>
  <si>
    <t>โคตรลาคำ</t>
  </si>
  <si>
    <t>เสวษ</t>
  </si>
  <si>
    <t>บุญยัง</t>
  </si>
  <si>
    <t>บุญศรี</t>
  </si>
  <si>
    <t>วงเดือน</t>
  </si>
  <si>
    <t>เสมือน</t>
  </si>
  <si>
    <t>หนูหวาย</t>
  </si>
  <si>
    <t>สปก.4-01</t>
  </si>
  <si>
    <t>156/3</t>
  </si>
  <si>
    <t>134/1</t>
  </si>
  <si>
    <t>156/2</t>
  </si>
  <si>
    <t>14/3</t>
  </si>
  <si>
    <t>44/2</t>
  </si>
  <si>
    <t>62</t>
  </si>
  <si>
    <t>137</t>
  </si>
  <si>
    <t>161</t>
  </si>
  <si>
    <t>156/5</t>
  </si>
  <si>
    <t>91</t>
  </si>
  <si>
    <t>163/1</t>
  </si>
  <si>
    <t>171/2</t>
  </si>
  <si>
    <t>171</t>
  </si>
  <si>
    <t>69/1</t>
  </si>
  <si>
    <t>139/1</t>
  </si>
  <si>
    <t>7/2</t>
  </si>
  <si>
    <t>89</t>
  </si>
  <si>
    <t>143/1</t>
  </si>
  <si>
    <t>47/2</t>
  </si>
  <si>
    <t>155</t>
  </si>
  <si>
    <t>52</t>
  </si>
  <si>
    <t>75</t>
  </si>
  <si>
    <t>31/2</t>
  </si>
  <si>
    <t>14/2</t>
  </si>
  <si>
    <t>160/2</t>
  </si>
  <si>
    <t>211</t>
  </si>
  <si>
    <t>829</t>
  </si>
  <si>
    <t>827</t>
  </si>
  <si>
    <t>4064</t>
  </si>
  <si>
    <t>1013</t>
  </si>
  <si>
    <t>68</t>
  </si>
  <si>
    <t>918</t>
  </si>
  <si>
    <t>153</t>
  </si>
  <si>
    <t>813</t>
  </si>
  <si>
    <t>110</t>
  </si>
  <si>
    <t>138</t>
  </si>
  <si>
    <t>69</t>
  </si>
  <si>
    <t>5743II6892</t>
  </si>
  <si>
    <t>3675</t>
  </si>
  <si>
    <t>5743III6294</t>
  </si>
  <si>
    <t>3879</t>
  </si>
  <si>
    <t>145</t>
  </si>
  <si>
    <t>85</t>
  </si>
  <si>
    <t>48</t>
  </si>
  <si>
    <t>57</t>
  </si>
  <si>
    <t>0</t>
  </si>
  <si>
    <t>61</t>
  </si>
  <si>
    <t>70</t>
  </si>
  <si>
    <t>71</t>
  </si>
  <si>
    <t>65</t>
  </si>
  <si>
    <t>64</t>
  </si>
  <si>
    <t>76</t>
  </si>
  <si>
    <t>96</t>
  </si>
  <si>
    <t>77</t>
  </si>
  <si>
    <t>49</t>
  </si>
  <si>
    <t>43</t>
  </si>
  <si>
    <t>88</t>
  </si>
  <si>
    <t>97</t>
  </si>
  <si>
    <t>45</t>
  </si>
  <si>
    <t>55</t>
  </si>
  <si>
    <t>42</t>
  </si>
  <si>
    <t>53</t>
  </si>
  <si>
    <t>60</t>
  </si>
  <si>
    <t>80</t>
  </si>
  <si>
    <t>46</t>
  </si>
  <si>
    <t>ลดภาษี90%</t>
  </si>
  <si>
    <t>09</t>
  </si>
  <si>
    <t>3470300139838</t>
  </si>
  <si>
    <t>3470300139706</t>
  </si>
  <si>
    <t>3470300139722</t>
  </si>
  <si>
    <t>3470300121131</t>
  </si>
  <si>
    <t>2470300029384</t>
  </si>
  <si>
    <t>3470300139862</t>
  </si>
  <si>
    <t>3470300141051</t>
  </si>
  <si>
    <t>3470300123907</t>
  </si>
  <si>
    <t>3470300127481</t>
  </si>
  <si>
    <t>3470300137436</t>
  </si>
  <si>
    <t>3470300120592</t>
  </si>
  <si>
    <t>3470300123893</t>
  </si>
  <si>
    <t>3470300141077</t>
  </si>
  <si>
    <t>3470300125217</t>
  </si>
  <si>
    <t>3470300137991</t>
  </si>
  <si>
    <t>3470300139897</t>
  </si>
  <si>
    <t>3470700044842</t>
  </si>
  <si>
    <t>5470300007326</t>
  </si>
  <si>
    <t>2470300016118</t>
  </si>
  <si>
    <t>3470300125241</t>
  </si>
  <si>
    <t>3470300123435</t>
  </si>
  <si>
    <t>3470300121211</t>
  </si>
  <si>
    <t>3470300121114</t>
  </si>
  <si>
    <t>3470300123885</t>
  </si>
  <si>
    <t>5470390002132</t>
  </si>
  <si>
    <t>3470300143983</t>
  </si>
  <si>
    <t>102</t>
  </si>
  <si>
    <t>เหรียญ</t>
  </si>
  <si>
    <t>34703001266396</t>
  </si>
  <si>
    <t>103</t>
  </si>
  <si>
    <t>นส.3ก</t>
  </si>
  <si>
    <t>ถวิล(แทน)</t>
  </si>
  <si>
    <t>เป่ง</t>
  </si>
  <si>
    <t>54</t>
  </si>
  <si>
    <t>นส3ก.</t>
  </si>
  <si>
    <t>หลาว</t>
  </si>
  <si>
    <t>3-4703-00126-70-1</t>
  </si>
  <si>
    <t>104</t>
  </si>
  <si>
    <t>นางนารินทร์  ไพคำนาม(แทน)</t>
  </si>
  <si>
    <t>เกิ้น</t>
  </si>
  <si>
    <t>151</t>
  </si>
  <si>
    <t>50</t>
  </si>
  <si>
    <t>87</t>
  </si>
  <si>
    <t>น.ส.อุดมพร ไพคำนาม (แทน)</t>
  </si>
  <si>
    <t>นายยุทธพล ไพเรืองโสม (แทน)</t>
  </si>
  <si>
    <t>สมาน</t>
  </si>
  <si>
    <t>164</t>
  </si>
  <si>
    <t>น.ส.เวียงชัย ไพคำนาม (แทน)</t>
  </si>
  <si>
    <t>สมพงษ์</t>
  </si>
  <si>
    <t>3470300139846</t>
  </si>
  <si>
    <t>ประมง</t>
  </si>
  <si>
    <t>นางสาว</t>
  </si>
  <si>
    <t>27</t>
  </si>
  <si>
    <t>41</t>
  </si>
  <si>
    <t>ภาษีปี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</si>
</sst>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6"/>
      <color theme="1"/>
      <name val="Tahoma"/>
      <family val="2"/>
      <charset val="222"/>
      <scheme val="minor"/>
    </font>
    <font>
      <sz val="16"/>
      <color rgb="FFFF0000"/>
      <name val="Angsana New"/>
      <family val="1"/>
    </font>
    <font>
      <sz val="16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187" fontId="0" fillId="0" borderId="0" xfId="0" applyNumberFormat="1" applyAlignment="1">
      <alignment horizontal="center"/>
    </xf>
    <xf numFmtId="0" fontId="22" fillId="0" borderId="0" xfId="42" applyFont="1" applyFill="1" applyBorder="1" applyAlignment="1">
      <alignment horizontal="left" vertical="top"/>
    </xf>
    <xf numFmtId="0" fontId="23" fillId="0" borderId="0" xfId="0" applyFont="1"/>
    <xf numFmtId="49" fontId="23" fillId="0" borderId="15" xfId="0" applyNumberFormat="1" applyFont="1" applyBorder="1" applyAlignment="1">
      <alignment horizontal="center" vertical="top" shrinkToFit="1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29" xfId="0" applyNumberFormat="1" applyFont="1" applyBorder="1" applyAlignment="1">
      <alignment horizontal="left" vertical="top" shrinkToFit="1"/>
    </xf>
    <xf numFmtId="49" fontId="23" fillId="0" borderId="30" xfId="0" applyNumberFormat="1" applyFont="1" applyBorder="1" applyAlignment="1">
      <alignment horizontal="left" vertical="top" shrinkToFit="1"/>
    </xf>
    <xf numFmtId="1" fontId="22" fillId="0" borderId="15" xfId="42" applyNumberFormat="1" applyFont="1" applyFill="1" applyBorder="1" applyAlignment="1">
      <alignment horizontal="left" vertical="center"/>
    </xf>
    <xf numFmtId="0" fontId="21" fillId="0" borderId="15" xfId="43" applyFont="1" applyBorder="1"/>
    <xf numFmtId="0" fontId="22" fillId="0" borderId="15" xfId="42" applyFont="1" applyFill="1" applyBorder="1" applyAlignment="1">
      <alignment horizontal="center" vertical="center"/>
    </xf>
    <xf numFmtId="187" fontId="22" fillId="0" borderId="15" xfId="42" applyNumberFormat="1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left" vertical="center"/>
    </xf>
    <xf numFmtId="3" fontId="22" fillId="0" borderId="15" xfId="42" applyNumberFormat="1" applyFont="1" applyFill="1" applyBorder="1" applyAlignment="1">
      <alignment horizontal="center" vertical="center"/>
    </xf>
    <xf numFmtId="0" fontId="22" fillId="33" borderId="15" xfId="42" applyFont="1" applyFill="1" applyBorder="1" applyAlignment="1">
      <alignment horizontal="center" vertical="center"/>
    </xf>
    <xf numFmtId="3" fontId="22" fillId="33" borderId="15" xfId="42" applyNumberFormat="1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horizontal="center" vertical="top"/>
    </xf>
    <xf numFmtId="0" fontId="24" fillId="0" borderId="0" xfId="0" applyFont="1"/>
    <xf numFmtId="0" fontId="24" fillId="0" borderId="0" xfId="0" applyFont="1" applyAlignment="1">
      <alignment horizontal="center"/>
    </xf>
    <xf numFmtId="187" fontId="24" fillId="0" borderId="0" xfId="0" applyNumberFormat="1" applyFont="1" applyAlignment="1">
      <alignment horizontal="center"/>
    </xf>
    <xf numFmtId="3" fontId="24" fillId="0" borderId="0" xfId="0" applyNumberFormat="1" applyFont="1"/>
    <xf numFmtId="0" fontId="24" fillId="0" borderId="0" xfId="0" applyFont="1" applyAlignment="1">
      <alignment horizontal="center" vertical="center"/>
    </xf>
    <xf numFmtId="4" fontId="22" fillId="33" borderId="15" xfId="42" applyNumberFormat="1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5" fillId="33" borderId="15" xfId="42" applyNumberFormat="1" applyFont="1" applyFill="1" applyBorder="1" applyAlignment="1">
      <alignment horizontal="center" vertical="center"/>
    </xf>
    <xf numFmtId="0" fontId="21" fillId="0" borderId="15" xfId="43" applyFont="1" applyBorder="1" applyAlignment="1">
      <alignment horizontal="center"/>
    </xf>
    <xf numFmtId="2" fontId="22" fillId="33" borderId="15" xfId="42" applyNumberFormat="1" applyFont="1" applyFill="1" applyBorder="1" applyAlignment="1">
      <alignment horizontal="center" vertical="center"/>
    </xf>
    <xf numFmtId="2" fontId="25" fillId="33" borderId="15" xfId="42" applyNumberFormat="1" applyFont="1" applyFill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top" shrinkToFit="1"/>
    </xf>
    <xf numFmtId="49" fontId="26" fillId="0" borderId="15" xfId="0" applyNumberFormat="1" applyFont="1" applyBorder="1" applyAlignment="1">
      <alignment horizontal="center" vertical="top" wrapText="1"/>
    </xf>
    <xf numFmtId="0" fontId="21" fillId="0" borderId="30" xfId="43" applyFont="1" applyBorder="1" applyAlignment="1">
      <alignment horizontal="center"/>
    </xf>
    <xf numFmtId="49" fontId="23" fillId="33" borderId="29" xfId="0" applyNumberFormat="1" applyFont="1" applyFill="1" applyBorder="1" applyAlignment="1">
      <alignment horizontal="center" vertical="top" shrinkToFit="1"/>
    </xf>
    <xf numFmtId="49" fontId="23" fillId="33" borderId="29" xfId="0" applyNumberFormat="1" applyFont="1" applyFill="1" applyBorder="1" applyAlignment="1">
      <alignment horizontal="left" vertical="top" shrinkToFit="1"/>
    </xf>
    <xf numFmtId="49" fontId="23" fillId="33" borderId="30" xfId="0" applyNumberFormat="1" applyFont="1" applyFill="1" applyBorder="1" applyAlignment="1">
      <alignment horizontal="left" vertical="top" shrinkToFit="1"/>
    </xf>
    <xf numFmtId="1" fontId="22" fillId="33" borderId="15" xfId="42" applyNumberFormat="1" applyFont="1" applyFill="1" applyBorder="1" applyAlignment="1">
      <alignment horizontal="center" vertical="center"/>
    </xf>
    <xf numFmtId="49" fontId="23" fillId="33" borderId="30" xfId="0" applyNumberFormat="1" applyFont="1" applyFill="1" applyBorder="1" applyAlignment="1">
      <alignment horizontal="center" vertical="top" shrinkToFit="1"/>
    </xf>
    <xf numFmtId="0" fontId="21" fillId="33" borderId="15" xfId="43" applyFont="1" applyFill="1" applyBorder="1"/>
    <xf numFmtId="49" fontId="23" fillId="33" borderId="15" xfId="0" applyNumberFormat="1" applyFont="1" applyFill="1" applyBorder="1" applyAlignment="1">
      <alignment horizontal="center" vertical="top" shrinkToFit="1"/>
    </xf>
    <xf numFmtId="0" fontId="22" fillId="33" borderId="15" xfId="42" applyFont="1" applyFill="1" applyBorder="1" applyAlignment="1">
      <alignment horizontal="left" vertical="center"/>
    </xf>
    <xf numFmtId="0" fontId="22" fillId="33" borderId="0" xfId="42" applyFont="1" applyFill="1" applyBorder="1" applyAlignment="1">
      <alignment horizontal="center" vertical="top"/>
    </xf>
    <xf numFmtId="0" fontId="23" fillId="33" borderId="0" xfId="0" applyFont="1" applyFill="1"/>
    <xf numFmtId="49" fontId="23" fillId="0" borderId="29" xfId="0" applyNumberFormat="1" applyFont="1" applyBorder="1" applyAlignment="1">
      <alignment horizontal="center" vertical="top" shrinkToFit="1"/>
    </xf>
    <xf numFmtId="1" fontId="22" fillId="0" borderId="15" xfId="42" applyNumberFormat="1" applyFont="1" applyFill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49" fontId="23" fillId="33" borderId="21" xfId="0" applyNumberFormat="1" applyFont="1" applyFill="1" applyBorder="1" applyAlignment="1">
      <alignment horizontal="center" vertical="top" shrinkToFit="1"/>
    </xf>
    <xf numFmtId="0" fontId="24" fillId="33" borderId="0" xfId="0" applyFont="1" applyFill="1"/>
    <xf numFmtId="0" fontId="0" fillId="33" borderId="0" xfId="0" applyFill="1"/>
    <xf numFmtId="0" fontId="21" fillId="33" borderId="20" xfId="43" applyFont="1" applyFill="1" applyBorder="1" applyAlignment="1">
      <alignment horizontal="center" vertical="top"/>
    </xf>
    <xf numFmtId="49" fontId="26" fillId="0" borderId="30" xfId="0" applyNumberFormat="1" applyFont="1" applyBorder="1" applyAlignment="1">
      <alignment horizontal="center" vertical="top" wrapText="1"/>
    </xf>
    <xf numFmtId="49" fontId="23" fillId="0" borderId="31" xfId="0" applyNumberFormat="1" applyFont="1" applyBorder="1" applyAlignment="1">
      <alignment horizontal="center" vertical="top" shrinkToFit="1"/>
    </xf>
    <xf numFmtId="49" fontId="23" fillId="0" borderId="32" xfId="0" applyNumberFormat="1" applyFont="1" applyBorder="1" applyAlignment="1">
      <alignment horizontal="left" vertical="top" shrinkToFit="1"/>
    </xf>
    <xf numFmtId="49" fontId="23" fillId="0" borderId="33" xfId="0" applyNumberFormat="1" applyFont="1" applyBorder="1" applyAlignment="1">
      <alignment horizontal="left" vertical="top" shrinkToFit="1"/>
    </xf>
    <xf numFmtId="49" fontId="23" fillId="33" borderId="27" xfId="0" applyNumberFormat="1" applyFont="1" applyFill="1" applyBorder="1" applyAlignment="1">
      <alignment horizontal="center" vertical="top" shrinkToFit="1"/>
    </xf>
    <xf numFmtId="49" fontId="23" fillId="33" borderId="27" xfId="0" applyNumberFormat="1" applyFont="1" applyFill="1" applyBorder="1" applyAlignment="1">
      <alignment horizontal="left" vertical="top" shrinkToFit="1"/>
    </xf>
    <xf numFmtId="49" fontId="23" fillId="33" borderId="34" xfId="0" applyNumberFormat="1" applyFont="1" applyFill="1" applyBorder="1" applyAlignment="1">
      <alignment horizontal="left" vertical="top" shrinkToFit="1"/>
    </xf>
    <xf numFmtId="0" fontId="21" fillId="0" borderId="29" xfId="43" applyFont="1" applyBorder="1"/>
    <xf numFmtId="0" fontId="21" fillId="0" borderId="30" xfId="43" applyFont="1" applyBorder="1"/>
    <xf numFmtId="49" fontId="23" fillId="33" borderId="21" xfId="0" applyNumberFormat="1" applyFont="1" applyFill="1" applyBorder="1" applyAlignment="1">
      <alignment horizontal="center" vertical="top" shrinkToFit="1"/>
    </xf>
    <xf numFmtId="49" fontId="23" fillId="33" borderId="22" xfId="0" applyNumberFormat="1" applyFont="1" applyFill="1" applyBorder="1" applyAlignment="1">
      <alignment horizontal="center" vertical="top" shrinkToFit="1"/>
    </xf>
    <xf numFmtId="49" fontId="23" fillId="33" borderId="23" xfId="0" applyNumberFormat="1" applyFont="1" applyFill="1" applyBorder="1" applyAlignment="1">
      <alignment horizontal="center" vertical="top" shrinkToFit="1"/>
    </xf>
    <xf numFmtId="0" fontId="22" fillId="33" borderId="21" xfId="42" applyFont="1" applyFill="1" applyBorder="1" applyAlignment="1">
      <alignment horizontal="center" vertical="center"/>
    </xf>
    <xf numFmtId="0" fontId="22" fillId="33" borderId="22" xfId="42" applyFont="1" applyFill="1" applyBorder="1" applyAlignment="1">
      <alignment horizontal="center" vertical="center"/>
    </xf>
    <xf numFmtId="0" fontId="22" fillId="33" borderId="23" xfId="42" applyFont="1" applyFill="1" applyBorder="1" applyAlignment="1">
      <alignment horizontal="center" vertical="center"/>
    </xf>
    <xf numFmtId="49" fontId="23" fillId="33" borderId="20" xfId="0" applyNumberFormat="1" applyFont="1" applyFill="1" applyBorder="1" applyAlignment="1">
      <alignment horizontal="center" vertical="top" shrinkToFit="1"/>
    </xf>
    <xf numFmtId="49" fontId="23" fillId="33" borderId="29" xfId="0" applyNumberFormat="1" applyFont="1" applyFill="1" applyBorder="1" applyAlignment="1">
      <alignment horizontal="center" vertical="top" shrinkToFit="1"/>
    </xf>
    <xf numFmtId="49" fontId="23" fillId="33" borderId="30" xfId="0" applyNumberFormat="1" applyFont="1" applyFill="1" applyBorder="1" applyAlignment="1">
      <alignment horizontal="center" vertical="top" shrinkToFit="1"/>
    </xf>
    <xf numFmtId="49" fontId="23" fillId="0" borderId="20" xfId="0" applyNumberFormat="1" applyFont="1" applyBorder="1" applyAlignment="1">
      <alignment horizontal="center" vertical="top" shrinkToFit="1"/>
    </xf>
    <xf numFmtId="49" fontId="23" fillId="0" borderId="29" xfId="0" applyNumberFormat="1" applyFont="1" applyBorder="1" applyAlignment="1">
      <alignment horizontal="center" vertical="top" shrinkToFit="1"/>
    </xf>
    <xf numFmtId="49" fontId="23" fillId="0" borderId="30" xfId="0" applyNumberFormat="1" applyFont="1" applyBorder="1" applyAlignment="1">
      <alignment horizontal="center" vertical="top" shrinkToFit="1"/>
    </xf>
    <xf numFmtId="0" fontId="21" fillId="0" borderId="20" xfId="43" applyFont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1" fillId="34" borderId="24" xfId="42" applyFont="1" applyFill="1" applyBorder="1" applyAlignment="1">
      <alignment horizontal="center" vertical="center" wrapText="1"/>
    </xf>
    <xf numFmtId="0" fontId="21" fillId="34" borderId="25" xfId="42" applyFont="1" applyFill="1" applyBorder="1" applyAlignment="1">
      <alignment horizontal="center" vertical="center" wrapText="1"/>
    </xf>
    <xf numFmtId="1" fontId="21" fillId="34" borderId="10" xfId="42" applyNumberFormat="1" applyFont="1" applyFill="1" applyBorder="1" applyAlignment="1">
      <alignment horizontal="center" vertical="center" wrapText="1"/>
    </xf>
    <xf numFmtId="187" fontId="21" fillId="34" borderId="10" xfId="42" applyNumberFormat="1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left" vertical="top" wrapText="1" indent="4"/>
    </xf>
    <xf numFmtId="0" fontId="21" fillId="34" borderId="13" xfId="42" applyFont="1" applyFill="1" applyBorder="1" applyAlignment="1">
      <alignment horizontal="left" vertical="top" wrapText="1" indent="4"/>
    </xf>
    <xf numFmtId="0" fontId="21" fillId="34" borderId="14" xfId="42" applyFont="1" applyFill="1" applyBorder="1" applyAlignment="1">
      <alignment horizontal="left" vertical="top" wrapText="1" indent="4"/>
    </xf>
    <xf numFmtId="0" fontId="21" fillId="34" borderId="13" xfId="42" applyFont="1" applyFill="1" applyBorder="1" applyAlignment="1">
      <alignment horizontal="center" vertical="center" wrapText="1"/>
    </xf>
    <xf numFmtId="4" fontId="21" fillId="34" borderId="13" xfId="42" applyNumberFormat="1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8" xfId="42" applyFont="1" applyFill="1" applyBorder="1" applyAlignment="1">
      <alignment horizontal="center" vertical="center" wrapText="1"/>
    </xf>
    <xf numFmtId="0" fontId="21" fillId="34" borderId="0" xfId="42" applyFont="1" applyFill="1" applyBorder="1" applyAlignment="1">
      <alignment horizontal="center" vertical="center" wrapText="1"/>
    </xf>
    <xf numFmtId="0" fontId="21" fillId="34" borderId="26" xfId="42" applyFont="1" applyFill="1" applyBorder="1" applyAlignment="1">
      <alignment horizontal="center" vertical="center" wrapText="1"/>
    </xf>
    <xf numFmtId="1" fontId="21" fillId="34" borderId="11" xfId="42" applyNumberFormat="1" applyFont="1" applyFill="1" applyBorder="1" applyAlignment="1">
      <alignment horizontal="center" vertical="center" wrapText="1"/>
    </xf>
    <xf numFmtId="187" fontId="21" fillId="34" borderId="11" xfId="42" applyNumberFormat="1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top" wrapText="1"/>
    </xf>
    <xf numFmtId="0" fontId="21" fillId="34" borderId="13" xfId="42" applyFont="1" applyFill="1" applyBorder="1" applyAlignment="1">
      <alignment horizontal="center" vertical="top" wrapText="1"/>
    </xf>
    <xf numFmtId="0" fontId="21" fillId="34" borderId="14" xfId="42" applyFont="1" applyFill="1" applyBorder="1" applyAlignment="1">
      <alignment horizontal="center" vertical="top" wrapText="1"/>
    </xf>
    <xf numFmtId="3" fontId="21" fillId="34" borderId="10" xfId="42" applyNumberFormat="1" applyFont="1" applyFill="1" applyBorder="1" applyAlignment="1">
      <alignment horizontal="center" vertical="top" wrapText="1"/>
    </xf>
    <xf numFmtId="0" fontId="21" fillId="34" borderId="10" xfId="42" applyFont="1" applyFill="1" applyBorder="1" applyAlignment="1">
      <alignment horizontal="center" vertical="top" wrapText="1"/>
    </xf>
    <xf numFmtId="0" fontId="21" fillId="34" borderId="10" xfId="42" applyFont="1" applyFill="1" applyBorder="1" applyAlignment="1">
      <alignment horizontal="center" vertical="center" wrapText="1"/>
    </xf>
    <xf numFmtId="4" fontId="21" fillId="34" borderId="10" xfId="42" applyNumberFormat="1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9" xfId="42" applyFont="1" applyFill="1" applyBorder="1" applyAlignment="1">
      <alignment horizontal="center" vertical="center" wrapText="1"/>
    </xf>
    <xf numFmtId="0" fontId="21" fillId="34" borderId="27" xfId="42" applyFont="1" applyFill="1" applyBorder="1" applyAlignment="1">
      <alignment horizontal="center" vertical="center" wrapText="1"/>
    </xf>
    <xf numFmtId="0" fontId="21" fillId="34" borderId="28" xfId="42" applyFont="1" applyFill="1" applyBorder="1" applyAlignment="1">
      <alignment horizontal="center" vertical="center" wrapText="1"/>
    </xf>
    <xf numFmtId="1" fontId="21" fillId="34" borderId="16" xfId="42" applyNumberFormat="1" applyFont="1" applyFill="1" applyBorder="1" applyAlignment="1">
      <alignment horizontal="center" vertical="center" wrapText="1"/>
    </xf>
    <xf numFmtId="187" fontId="21" fillId="34" borderId="16" xfId="42" applyNumberFormat="1" applyFont="1" applyFill="1" applyBorder="1" applyAlignment="1">
      <alignment horizontal="center" vertical="center" wrapText="1"/>
    </xf>
    <xf numFmtId="0" fontId="21" fillId="34" borderId="10" xfId="42" applyFont="1" applyFill="1" applyBorder="1" applyAlignment="1">
      <alignment horizontal="center" vertical="top" wrapText="1"/>
    </xf>
    <xf numFmtId="3" fontId="21" fillId="34" borderId="16" xfId="42" applyNumberFormat="1" applyFont="1" applyFill="1" applyBorder="1" applyAlignment="1">
      <alignment horizontal="center" vertical="top" wrapText="1"/>
    </xf>
    <xf numFmtId="0" fontId="21" fillId="34" borderId="16" xfId="42" applyFont="1" applyFill="1" applyBorder="1" applyAlignment="1">
      <alignment horizontal="center" vertical="top" wrapText="1"/>
    </xf>
    <xf numFmtId="0" fontId="21" fillId="34" borderId="16" xfId="42" applyFont="1" applyFill="1" applyBorder="1" applyAlignment="1">
      <alignment horizontal="center" vertical="center" wrapText="1"/>
    </xf>
    <xf numFmtId="4" fontId="21" fillId="34" borderId="16" xfId="42" applyNumberFormat="1" applyFont="1" applyFill="1" applyBorder="1" applyAlignment="1">
      <alignment horizontal="center" vertical="center" wrapText="1"/>
    </xf>
    <xf numFmtId="0" fontId="22" fillId="34" borderId="21" xfId="42" applyFont="1" applyFill="1" applyBorder="1" applyAlignment="1">
      <alignment horizontal="center" vertical="center"/>
    </xf>
    <xf numFmtId="0" fontId="22" fillId="34" borderId="22" xfId="42" applyFont="1" applyFill="1" applyBorder="1" applyAlignment="1">
      <alignment horizontal="center" vertical="center"/>
    </xf>
    <xf numFmtId="0" fontId="22" fillId="34" borderId="23" xfId="42" applyFont="1" applyFill="1" applyBorder="1" applyAlignment="1">
      <alignment horizontal="center" vertic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tabSelected="1" topLeftCell="A70" workbookViewId="0">
      <selection activeCell="T6" sqref="T6"/>
    </sheetView>
  </sheetViews>
  <sheetFormatPr defaultRowHeight="14.25" x14ac:dyDescent="0.2"/>
  <cols>
    <col min="1" max="1" width="4.875" style="51" customWidth="1"/>
    <col min="2" max="2" width="6.5" bestFit="1" customWidth="1"/>
    <col min="3" max="3" width="10.625" customWidth="1"/>
    <col min="4" max="4" width="8.5" customWidth="1"/>
    <col min="5" max="5" width="15.375" customWidth="1"/>
    <col min="6" max="6" width="4.625" customWidth="1"/>
    <col min="7" max="7" width="8.875" style="1" customWidth="1"/>
    <col min="8" max="8" width="9.125" customWidth="1"/>
    <col min="9" max="9" width="5.125" customWidth="1"/>
    <col min="10" max="10" width="5.25" style="4" customWidth="1"/>
    <col min="11" max="11" width="3.625" customWidth="1"/>
    <col min="12" max="12" width="4.125" customWidth="1"/>
    <col min="13" max="13" width="4" customWidth="1"/>
    <col min="14" max="14" width="6.25" style="2" customWidth="1"/>
    <col min="15" max="15" width="7.5" customWidth="1"/>
    <col min="16" max="16" width="9.125" customWidth="1"/>
    <col min="17" max="17" width="5.75" style="3" customWidth="1"/>
    <col min="18" max="18" width="6.875" style="27" customWidth="1"/>
    <col min="19" max="19" width="6.75" style="3" customWidth="1"/>
    <col min="20" max="20" width="26" customWidth="1"/>
  </cols>
  <sheetData>
    <row r="1" spans="1:23" s="6" customFormat="1" ht="18" customHeight="1" x14ac:dyDescent="0.5">
      <c r="A1" s="75" t="s">
        <v>14</v>
      </c>
      <c r="B1" s="76" t="s">
        <v>0</v>
      </c>
      <c r="C1" s="77"/>
      <c r="D1" s="78"/>
      <c r="E1" s="79" t="s">
        <v>1</v>
      </c>
      <c r="F1" s="75" t="s">
        <v>2</v>
      </c>
      <c r="G1" s="75" t="s">
        <v>13</v>
      </c>
      <c r="H1" s="75" t="s">
        <v>3</v>
      </c>
      <c r="I1" s="75" t="s">
        <v>4</v>
      </c>
      <c r="J1" s="80" t="s">
        <v>5</v>
      </c>
      <c r="K1" s="81" t="s">
        <v>15</v>
      </c>
      <c r="L1" s="82"/>
      <c r="M1" s="82"/>
      <c r="N1" s="82"/>
      <c r="O1" s="82"/>
      <c r="P1" s="83"/>
      <c r="Q1" s="84"/>
      <c r="R1" s="85"/>
      <c r="S1" s="84"/>
      <c r="T1" s="110" t="s">
        <v>6</v>
      </c>
      <c r="U1" s="5"/>
      <c r="V1" s="5"/>
      <c r="W1" s="5"/>
    </row>
    <row r="2" spans="1:23" s="6" customFormat="1" ht="46.5" customHeight="1" x14ac:dyDescent="0.5">
      <c r="A2" s="86"/>
      <c r="B2" s="87"/>
      <c r="C2" s="88"/>
      <c r="D2" s="89"/>
      <c r="E2" s="90"/>
      <c r="F2" s="86"/>
      <c r="G2" s="86"/>
      <c r="H2" s="86"/>
      <c r="I2" s="86"/>
      <c r="J2" s="91"/>
      <c r="K2" s="92" t="s">
        <v>7</v>
      </c>
      <c r="L2" s="93"/>
      <c r="M2" s="94"/>
      <c r="N2" s="95" t="s">
        <v>8</v>
      </c>
      <c r="O2" s="96" t="s">
        <v>9</v>
      </c>
      <c r="P2" s="96" t="s">
        <v>10</v>
      </c>
      <c r="Q2" s="97" t="s">
        <v>11</v>
      </c>
      <c r="R2" s="98" t="s">
        <v>168</v>
      </c>
      <c r="S2" s="76" t="s">
        <v>224</v>
      </c>
      <c r="T2" s="111"/>
      <c r="U2" s="5"/>
      <c r="V2" s="5"/>
      <c r="W2" s="5"/>
    </row>
    <row r="3" spans="1:23" s="6" customFormat="1" ht="22.5" customHeight="1" x14ac:dyDescent="0.5">
      <c r="A3" s="99"/>
      <c r="B3" s="100"/>
      <c r="C3" s="101"/>
      <c r="D3" s="102"/>
      <c r="E3" s="103"/>
      <c r="F3" s="99"/>
      <c r="G3" s="99"/>
      <c r="H3" s="99"/>
      <c r="I3" s="99"/>
      <c r="J3" s="104"/>
      <c r="K3" s="105" t="s">
        <v>16</v>
      </c>
      <c r="L3" s="105" t="s">
        <v>17</v>
      </c>
      <c r="M3" s="105" t="s">
        <v>18</v>
      </c>
      <c r="N3" s="106"/>
      <c r="O3" s="107"/>
      <c r="P3" s="107"/>
      <c r="Q3" s="108" t="s">
        <v>12</v>
      </c>
      <c r="R3" s="109"/>
      <c r="S3" s="100"/>
      <c r="T3" s="112"/>
      <c r="U3" s="5"/>
      <c r="V3" s="5"/>
      <c r="W3" s="19"/>
    </row>
    <row r="4" spans="1:23" s="6" customFormat="1" ht="23.25" x14ac:dyDescent="0.5">
      <c r="A4" s="65">
        <v>1</v>
      </c>
      <c r="B4" s="45" t="s">
        <v>60</v>
      </c>
      <c r="C4" s="9" t="s">
        <v>209</v>
      </c>
      <c r="D4" s="10" t="s">
        <v>59</v>
      </c>
      <c r="E4" s="46">
        <v>3470300139234</v>
      </c>
      <c r="F4" s="32" t="s">
        <v>210</v>
      </c>
      <c r="G4" s="12" t="s">
        <v>204</v>
      </c>
      <c r="H4" s="7" t="s">
        <v>146</v>
      </c>
      <c r="I4" s="7"/>
      <c r="J4" s="13"/>
      <c r="K4" s="7" t="s">
        <v>29</v>
      </c>
      <c r="L4" s="7" t="s">
        <v>21</v>
      </c>
      <c r="M4" s="7" t="s">
        <v>35</v>
      </c>
      <c r="N4" s="16">
        <f>K4*400+L4*100+M4</f>
        <v>4717</v>
      </c>
      <c r="O4" s="13">
        <v>160</v>
      </c>
      <c r="P4" s="16">
        <f>N4*O4</f>
        <v>754720</v>
      </c>
      <c r="Q4" s="25">
        <f t="shared" ref="Q4:Q35" si="0">P4*0.01%</f>
        <v>75.472000000000008</v>
      </c>
      <c r="R4" s="25">
        <f t="shared" ref="R4:R35" si="1">Q4*90%</f>
        <v>67.924800000000005</v>
      </c>
      <c r="S4" s="28">
        <f t="shared" ref="S4:S35" si="2">Q4-R4</f>
        <v>7.5472000000000037</v>
      </c>
      <c r="T4" s="15"/>
      <c r="U4" s="19"/>
      <c r="V4" s="19"/>
      <c r="W4" s="19"/>
    </row>
    <row r="5" spans="1:23" s="6" customFormat="1" ht="23.25" x14ac:dyDescent="0.5">
      <c r="A5" s="66"/>
      <c r="B5" s="45" t="s">
        <v>60</v>
      </c>
      <c r="C5" s="9" t="s">
        <v>209</v>
      </c>
      <c r="D5" s="10" t="s">
        <v>59</v>
      </c>
      <c r="E5" s="46"/>
      <c r="F5" s="32" t="s">
        <v>210</v>
      </c>
      <c r="G5" s="12" t="s">
        <v>204</v>
      </c>
      <c r="H5" s="7" t="s">
        <v>211</v>
      </c>
      <c r="I5" s="7"/>
      <c r="J5" s="13"/>
      <c r="K5" s="7" t="s">
        <v>23</v>
      </c>
      <c r="L5" s="7" t="s">
        <v>20</v>
      </c>
      <c r="M5" s="7" t="s">
        <v>212</v>
      </c>
      <c r="N5" s="16">
        <f>K5*400+L5*100+M5</f>
        <v>2287</v>
      </c>
      <c r="O5" s="13">
        <v>220</v>
      </c>
      <c r="P5" s="16">
        <f>N5*O5</f>
        <v>503140</v>
      </c>
      <c r="Q5" s="25">
        <f t="shared" si="0"/>
        <v>50.314</v>
      </c>
      <c r="R5" s="25">
        <f t="shared" si="1"/>
        <v>45.282600000000002</v>
      </c>
      <c r="S5" s="28">
        <f t="shared" si="2"/>
        <v>5.0313999999999979</v>
      </c>
      <c r="T5" s="15"/>
      <c r="U5" s="19"/>
      <c r="V5" s="19"/>
      <c r="W5" s="19"/>
    </row>
    <row r="6" spans="1:23" s="44" customFormat="1" ht="23.25" x14ac:dyDescent="0.5">
      <c r="A6" s="67"/>
      <c r="B6" s="68" t="s">
        <v>213</v>
      </c>
      <c r="C6" s="69"/>
      <c r="D6" s="70"/>
      <c r="E6" s="38"/>
      <c r="F6" s="39"/>
      <c r="G6" s="40"/>
      <c r="H6" s="41"/>
      <c r="I6" s="41"/>
      <c r="J6" s="17"/>
      <c r="K6" s="41"/>
      <c r="L6" s="41"/>
      <c r="M6" s="41"/>
      <c r="N6" s="18"/>
      <c r="O6" s="17"/>
      <c r="P6" s="18">
        <f>SUM(P4:P5)</f>
        <v>1257860</v>
      </c>
      <c r="Q6" s="25">
        <f t="shared" si="0"/>
        <v>125.786</v>
      </c>
      <c r="R6" s="25">
        <f t="shared" si="1"/>
        <v>113.20740000000001</v>
      </c>
      <c r="S6" s="28">
        <f t="shared" si="2"/>
        <v>12.578599999999994</v>
      </c>
      <c r="T6" s="42"/>
      <c r="U6" s="43"/>
      <c r="V6" s="43"/>
      <c r="W6" s="43"/>
    </row>
    <row r="7" spans="1:23" s="6" customFormat="1" ht="23.25" customHeight="1" x14ac:dyDescent="0.5">
      <c r="A7" s="62" t="s">
        <v>20</v>
      </c>
      <c r="B7" s="8" t="s">
        <v>60</v>
      </c>
      <c r="C7" s="9" t="s">
        <v>61</v>
      </c>
      <c r="D7" s="10" t="s">
        <v>59</v>
      </c>
      <c r="E7" s="33" t="s">
        <v>170</v>
      </c>
      <c r="F7" s="32" t="s">
        <v>103</v>
      </c>
      <c r="G7" s="12" t="s">
        <v>102</v>
      </c>
      <c r="H7" s="7" t="s">
        <v>129</v>
      </c>
      <c r="I7" s="7" t="s">
        <v>37</v>
      </c>
      <c r="J7" s="14">
        <v>8</v>
      </c>
      <c r="K7" s="7" t="s">
        <v>21</v>
      </c>
      <c r="L7" s="7" t="s">
        <v>148</v>
      </c>
      <c r="M7" s="7" t="s">
        <v>150</v>
      </c>
      <c r="N7" s="16">
        <f>K7*400+L7*100+M7</f>
        <v>1270</v>
      </c>
      <c r="O7" s="13">
        <v>330</v>
      </c>
      <c r="P7" s="16">
        <f>N7*O7</f>
        <v>419100</v>
      </c>
      <c r="Q7" s="17">
        <f t="shared" si="0"/>
        <v>41.910000000000004</v>
      </c>
      <c r="R7" s="25">
        <f t="shared" si="1"/>
        <v>37.719000000000001</v>
      </c>
      <c r="S7" s="28">
        <f t="shared" si="2"/>
        <v>4.1910000000000025</v>
      </c>
      <c r="T7" s="15"/>
      <c r="U7" s="19"/>
      <c r="V7" s="19"/>
      <c r="W7" s="19"/>
    </row>
    <row r="8" spans="1:23" s="6" customFormat="1" ht="23.25" customHeight="1" x14ac:dyDescent="0.5">
      <c r="A8" s="63"/>
      <c r="B8" s="8"/>
      <c r="C8" s="9"/>
      <c r="D8" s="10"/>
      <c r="E8" s="11"/>
      <c r="F8" s="32"/>
      <c r="G8" s="12" t="s">
        <v>102</v>
      </c>
      <c r="H8" s="7" t="s">
        <v>130</v>
      </c>
      <c r="I8" s="7" t="s">
        <v>20</v>
      </c>
      <c r="J8" s="14">
        <v>8</v>
      </c>
      <c r="K8" s="7" t="s">
        <v>24</v>
      </c>
      <c r="L8" s="7" t="s">
        <v>21</v>
      </c>
      <c r="M8" s="7" t="s">
        <v>33</v>
      </c>
      <c r="N8" s="16">
        <f>K8*400+L8*100+M8</f>
        <v>2715</v>
      </c>
      <c r="O8" s="13">
        <v>330</v>
      </c>
      <c r="P8" s="16">
        <f>N8*O8</f>
        <v>895950</v>
      </c>
      <c r="Q8" s="17">
        <f t="shared" si="0"/>
        <v>89.594999999999999</v>
      </c>
      <c r="R8" s="25">
        <f t="shared" si="1"/>
        <v>80.635500000000008</v>
      </c>
      <c r="S8" s="28">
        <f t="shared" si="2"/>
        <v>8.9594999999999914</v>
      </c>
      <c r="T8" s="15"/>
      <c r="U8" s="19"/>
      <c r="V8" s="19"/>
      <c r="W8" s="19"/>
    </row>
    <row r="9" spans="1:23" s="6" customFormat="1" ht="23.25" customHeight="1" x14ac:dyDescent="0.5">
      <c r="A9" s="63"/>
      <c r="B9" s="8"/>
      <c r="C9" s="9"/>
      <c r="D9" s="10"/>
      <c r="E9" s="11"/>
      <c r="F9" s="32"/>
      <c r="G9" s="12" t="s">
        <v>102</v>
      </c>
      <c r="H9" s="7" t="s">
        <v>129</v>
      </c>
      <c r="I9" s="7" t="s">
        <v>32</v>
      </c>
      <c r="J9" s="14">
        <v>8</v>
      </c>
      <c r="K9" s="7" t="s">
        <v>24</v>
      </c>
      <c r="L9" s="7" t="s">
        <v>20</v>
      </c>
      <c r="M9" s="7" t="s">
        <v>124</v>
      </c>
      <c r="N9" s="16">
        <f>K9*400+L9*100+M9</f>
        <v>2675</v>
      </c>
      <c r="O9" s="13">
        <v>330</v>
      </c>
      <c r="P9" s="16">
        <f>N9*O9</f>
        <v>882750</v>
      </c>
      <c r="Q9" s="17">
        <f t="shared" si="0"/>
        <v>88.275000000000006</v>
      </c>
      <c r="R9" s="25">
        <f t="shared" si="1"/>
        <v>79.447500000000005</v>
      </c>
      <c r="S9" s="28">
        <f t="shared" si="2"/>
        <v>8.8275000000000006</v>
      </c>
      <c r="T9" s="15"/>
      <c r="U9" s="19"/>
      <c r="V9" s="19"/>
      <c r="W9" s="19"/>
    </row>
    <row r="10" spans="1:23" s="6" customFormat="1" ht="23.25" customHeight="1" x14ac:dyDescent="0.5">
      <c r="A10" s="64"/>
      <c r="B10" s="8"/>
      <c r="C10" s="9"/>
      <c r="D10" s="10"/>
      <c r="E10" s="11"/>
      <c r="F10" s="32"/>
      <c r="G10" s="12"/>
      <c r="H10" s="7"/>
      <c r="I10" s="7"/>
      <c r="J10" s="14"/>
      <c r="K10" s="7"/>
      <c r="L10" s="7"/>
      <c r="M10" s="7"/>
      <c r="N10" s="16"/>
      <c r="O10" s="13"/>
      <c r="P10" s="16">
        <f>SUM(P7:P9)</f>
        <v>2197800</v>
      </c>
      <c r="Q10" s="17">
        <f t="shared" si="0"/>
        <v>219.78</v>
      </c>
      <c r="R10" s="25">
        <f t="shared" si="1"/>
        <v>197.80199999999999</v>
      </c>
      <c r="S10" s="28">
        <f t="shared" si="2"/>
        <v>21.978000000000009</v>
      </c>
      <c r="T10" s="15"/>
      <c r="U10" s="19"/>
      <c r="V10" s="19"/>
      <c r="W10" s="19"/>
    </row>
    <row r="11" spans="1:23" s="6" customFormat="1" ht="23.25" customHeight="1" x14ac:dyDescent="0.5">
      <c r="A11" s="62" t="s">
        <v>21</v>
      </c>
      <c r="B11" s="8" t="s">
        <v>60</v>
      </c>
      <c r="C11" s="9" t="s">
        <v>62</v>
      </c>
      <c r="D11" s="10" t="s">
        <v>59</v>
      </c>
      <c r="E11" s="33" t="s">
        <v>171</v>
      </c>
      <c r="F11" s="32" t="s">
        <v>104</v>
      </c>
      <c r="G11" s="12" t="s">
        <v>102</v>
      </c>
      <c r="H11" s="7" t="s">
        <v>131</v>
      </c>
      <c r="I11" s="7" t="s">
        <v>26</v>
      </c>
      <c r="J11" s="14">
        <v>8</v>
      </c>
      <c r="K11" s="7" t="s">
        <v>21</v>
      </c>
      <c r="L11" s="7" t="s">
        <v>21</v>
      </c>
      <c r="M11" s="7" t="s">
        <v>151</v>
      </c>
      <c r="N11" s="16">
        <f>K11*400+L11*100+M11</f>
        <v>1571</v>
      </c>
      <c r="O11" s="13">
        <v>330</v>
      </c>
      <c r="P11" s="16">
        <f>N11*O11</f>
        <v>518430</v>
      </c>
      <c r="Q11" s="17">
        <f t="shared" si="0"/>
        <v>51.843000000000004</v>
      </c>
      <c r="R11" s="25">
        <f t="shared" si="1"/>
        <v>46.658700000000003</v>
      </c>
      <c r="S11" s="28">
        <f t="shared" si="2"/>
        <v>5.1843000000000004</v>
      </c>
      <c r="T11" s="15"/>
      <c r="U11" s="19"/>
      <c r="V11" s="19"/>
      <c r="W11" s="19"/>
    </row>
    <row r="12" spans="1:23" s="6" customFormat="1" ht="23.25" customHeight="1" x14ac:dyDescent="0.5">
      <c r="A12" s="63"/>
      <c r="B12" s="8"/>
      <c r="C12" s="9"/>
      <c r="D12" s="10"/>
      <c r="E12" s="11"/>
      <c r="F12" s="32"/>
      <c r="G12" s="12" t="s">
        <v>102</v>
      </c>
      <c r="H12" s="7" t="s">
        <v>130</v>
      </c>
      <c r="I12" s="7" t="s">
        <v>34</v>
      </c>
      <c r="J12" s="14">
        <v>8</v>
      </c>
      <c r="K12" s="7" t="s">
        <v>24</v>
      </c>
      <c r="L12" s="7" t="s">
        <v>21</v>
      </c>
      <c r="M12" s="7" t="s">
        <v>33</v>
      </c>
      <c r="N12" s="16">
        <f>K12*400+L12*100+M12</f>
        <v>2715</v>
      </c>
      <c r="O12" s="13">
        <v>330</v>
      </c>
      <c r="P12" s="16">
        <f>N12*O12</f>
        <v>895950</v>
      </c>
      <c r="Q12" s="17">
        <f t="shared" si="0"/>
        <v>89.594999999999999</v>
      </c>
      <c r="R12" s="25">
        <f t="shared" si="1"/>
        <v>80.635500000000008</v>
      </c>
      <c r="S12" s="28">
        <f t="shared" si="2"/>
        <v>8.9594999999999914</v>
      </c>
      <c r="T12" s="15"/>
      <c r="U12" s="19"/>
      <c r="V12" s="19"/>
      <c r="W12" s="19"/>
    </row>
    <row r="13" spans="1:23" s="6" customFormat="1" ht="23.25" customHeight="1" x14ac:dyDescent="0.5">
      <c r="A13" s="63"/>
      <c r="B13" s="8"/>
      <c r="C13" s="9"/>
      <c r="D13" s="10"/>
      <c r="E13" s="11"/>
      <c r="F13" s="32"/>
      <c r="G13" s="12" t="s">
        <v>102</v>
      </c>
      <c r="H13" s="7" t="s">
        <v>129</v>
      </c>
      <c r="I13" s="7" t="s">
        <v>34</v>
      </c>
      <c r="J13" s="14">
        <v>8</v>
      </c>
      <c r="K13" s="7" t="s">
        <v>25</v>
      </c>
      <c r="L13" s="7" t="s">
        <v>21</v>
      </c>
      <c r="M13" s="7" t="s">
        <v>152</v>
      </c>
      <c r="N13" s="16">
        <f>K13*400+L13*100+M13</f>
        <v>3165</v>
      </c>
      <c r="O13" s="13">
        <v>330</v>
      </c>
      <c r="P13" s="16">
        <f>N13*O13</f>
        <v>1044450</v>
      </c>
      <c r="Q13" s="17">
        <f t="shared" si="0"/>
        <v>104.44500000000001</v>
      </c>
      <c r="R13" s="25">
        <f t="shared" si="1"/>
        <v>94.000500000000002</v>
      </c>
      <c r="S13" s="28">
        <f t="shared" si="2"/>
        <v>10.444500000000005</v>
      </c>
      <c r="T13" s="15"/>
      <c r="U13" s="19"/>
      <c r="V13" s="19"/>
      <c r="W13" s="19"/>
    </row>
    <row r="14" spans="1:23" s="6" customFormat="1" ht="23.25" customHeight="1" x14ac:dyDescent="0.5">
      <c r="A14" s="64"/>
      <c r="B14" s="8"/>
      <c r="C14" s="9"/>
      <c r="D14" s="10"/>
      <c r="E14" s="11"/>
      <c r="F14" s="32"/>
      <c r="G14" s="12"/>
      <c r="H14" s="7"/>
      <c r="I14" s="7"/>
      <c r="J14" s="14"/>
      <c r="K14" s="7"/>
      <c r="L14" s="7"/>
      <c r="M14" s="7"/>
      <c r="N14" s="16"/>
      <c r="O14" s="13"/>
      <c r="P14" s="16">
        <f>SUM(P11:P13)</f>
        <v>2458830</v>
      </c>
      <c r="Q14" s="17">
        <f t="shared" si="0"/>
        <v>245.88300000000001</v>
      </c>
      <c r="R14" s="25">
        <f t="shared" si="1"/>
        <v>221.29470000000001</v>
      </c>
      <c r="S14" s="28">
        <f t="shared" si="2"/>
        <v>24.588300000000004</v>
      </c>
      <c r="T14" s="15"/>
      <c r="U14" s="19"/>
      <c r="V14" s="19"/>
      <c r="W14" s="19"/>
    </row>
    <row r="15" spans="1:23" s="6" customFormat="1" ht="23.25" customHeight="1" x14ac:dyDescent="0.5">
      <c r="A15" s="62" t="s">
        <v>22</v>
      </c>
      <c r="B15" s="8" t="s">
        <v>60</v>
      </c>
      <c r="C15" s="9" t="s">
        <v>63</v>
      </c>
      <c r="D15" s="10" t="s">
        <v>59</v>
      </c>
      <c r="E15" s="33" t="s">
        <v>172</v>
      </c>
      <c r="F15" s="32" t="s">
        <v>105</v>
      </c>
      <c r="G15" s="12" t="s">
        <v>102</v>
      </c>
      <c r="H15" s="7" t="s">
        <v>132</v>
      </c>
      <c r="I15" s="7" t="s">
        <v>26</v>
      </c>
      <c r="J15" s="14">
        <v>8</v>
      </c>
      <c r="K15" s="7" t="s">
        <v>27</v>
      </c>
      <c r="L15" s="7" t="s">
        <v>20</v>
      </c>
      <c r="M15" s="7" t="s">
        <v>153</v>
      </c>
      <c r="N15" s="16">
        <f>K15*400+L15*100+M15</f>
        <v>3864</v>
      </c>
      <c r="O15" s="13">
        <v>330</v>
      </c>
      <c r="P15" s="16">
        <f>N15*O15</f>
        <v>1275120</v>
      </c>
      <c r="Q15" s="17">
        <f t="shared" si="0"/>
        <v>127.512</v>
      </c>
      <c r="R15" s="25">
        <f t="shared" si="1"/>
        <v>114.7608</v>
      </c>
      <c r="S15" s="28">
        <f t="shared" si="2"/>
        <v>12.751199999999997</v>
      </c>
      <c r="T15" s="15"/>
      <c r="U15" s="19"/>
      <c r="V15" s="19"/>
      <c r="W15" s="19"/>
    </row>
    <row r="16" spans="1:23" s="6" customFormat="1" ht="23.25" customHeight="1" x14ac:dyDescent="0.5">
      <c r="A16" s="63"/>
      <c r="B16" s="8"/>
      <c r="C16" s="9"/>
      <c r="D16" s="10"/>
      <c r="E16" s="11"/>
      <c r="F16" s="32"/>
      <c r="G16" s="12" t="s">
        <v>102</v>
      </c>
      <c r="H16" s="7" t="s">
        <v>130</v>
      </c>
      <c r="I16" s="7" t="s">
        <v>35</v>
      </c>
      <c r="J16" s="14">
        <v>8</v>
      </c>
      <c r="K16" s="7" t="s">
        <v>24</v>
      </c>
      <c r="L16" s="7" t="s">
        <v>21</v>
      </c>
      <c r="M16" s="7" t="s">
        <v>33</v>
      </c>
      <c r="N16" s="16">
        <f>K16*400+L16*100+M16</f>
        <v>2715</v>
      </c>
      <c r="O16" s="13">
        <v>330</v>
      </c>
      <c r="P16" s="16">
        <f>N16*O16</f>
        <v>895950</v>
      </c>
      <c r="Q16" s="17">
        <f t="shared" si="0"/>
        <v>89.594999999999999</v>
      </c>
      <c r="R16" s="25">
        <f t="shared" si="1"/>
        <v>80.635500000000008</v>
      </c>
      <c r="S16" s="28">
        <f t="shared" si="2"/>
        <v>8.9594999999999914</v>
      </c>
      <c r="T16" s="15"/>
      <c r="U16" s="19"/>
      <c r="V16" s="19"/>
      <c r="W16" s="19"/>
    </row>
    <row r="17" spans="1:23" s="6" customFormat="1" ht="23.25" customHeight="1" x14ac:dyDescent="0.5">
      <c r="A17" s="63"/>
      <c r="B17" s="8"/>
      <c r="C17" s="9"/>
      <c r="D17" s="10"/>
      <c r="E17" s="11"/>
      <c r="F17" s="32"/>
      <c r="G17" s="12" t="s">
        <v>102</v>
      </c>
      <c r="H17" s="7" t="s">
        <v>129</v>
      </c>
      <c r="I17" s="7" t="s">
        <v>35</v>
      </c>
      <c r="J17" s="14">
        <v>8</v>
      </c>
      <c r="K17" s="7" t="s">
        <v>36</v>
      </c>
      <c r="L17" s="7" t="s">
        <v>148</v>
      </c>
      <c r="M17" s="7" t="s">
        <v>57</v>
      </c>
      <c r="N17" s="16">
        <f>K17*400+L17*100+M17</f>
        <v>7240</v>
      </c>
      <c r="O17" s="13">
        <v>330</v>
      </c>
      <c r="P17" s="16">
        <f>N17*O17</f>
        <v>2389200</v>
      </c>
      <c r="Q17" s="17">
        <f t="shared" si="0"/>
        <v>238.92000000000002</v>
      </c>
      <c r="R17" s="25">
        <f t="shared" si="1"/>
        <v>215.02800000000002</v>
      </c>
      <c r="S17" s="28">
        <f t="shared" si="2"/>
        <v>23.891999999999996</v>
      </c>
      <c r="T17" s="15"/>
      <c r="U17" s="19"/>
      <c r="V17" s="19"/>
      <c r="W17" s="19"/>
    </row>
    <row r="18" spans="1:23" s="6" customFormat="1" ht="23.25" customHeight="1" x14ac:dyDescent="0.5">
      <c r="A18" s="63"/>
      <c r="B18" s="8"/>
      <c r="C18" s="9"/>
      <c r="D18" s="10"/>
      <c r="E18" s="11"/>
      <c r="F18" s="32"/>
      <c r="G18" s="12" t="s">
        <v>102</v>
      </c>
      <c r="H18" s="7" t="s">
        <v>129</v>
      </c>
      <c r="I18" s="7" t="s">
        <v>36</v>
      </c>
      <c r="J18" s="14">
        <v>8</v>
      </c>
      <c r="K18" s="7" t="s">
        <v>20</v>
      </c>
      <c r="L18" s="7" t="s">
        <v>20</v>
      </c>
      <c r="M18" s="7" t="s">
        <v>154</v>
      </c>
      <c r="N18" s="16">
        <f>K18*400+L18*100+M18</f>
        <v>1076</v>
      </c>
      <c r="O18" s="13">
        <v>330</v>
      </c>
      <c r="P18" s="16">
        <f>N18*O18</f>
        <v>355080</v>
      </c>
      <c r="Q18" s="17">
        <f t="shared" si="0"/>
        <v>35.508000000000003</v>
      </c>
      <c r="R18" s="25">
        <f t="shared" si="1"/>
        <v>31.957200000000004</v>
      </c>
      <c r="S18" s="28">
        <f t="shared" si="2"/>
        <v>3.5507999999999988</v>
      </c>
      <c r="T18" s="15"/>
      <c r="U18" s="19"/>
      <c r="V18" s="19"/>
      <c r="W18" s="19"/>
    </row>
    <row r="19" spans="1:23" s="6" customFormat="1" ht="23.25" customHeight="1" x14ac:dyDescent="0.5">
      <c r="A19" s="64"/>
      <c r="B19" s="8"/>
      <c r="C19" s="9"/>
      <c r="D19" s="10"/>
      <c r="E19" s="11"/>
      <c r="F19" s="32"/>
      <c r="G19" s="12"/>
      <c r="H19" s="7"/>
      <c r="I19" s="7"/>
      <c r="J19" s="14"/>
      <c r="K19" s="7"/>
      <c r="L19" s="7"/>
      <c r="M19" s="7"/>
      <c r="N19" s="16"/>
      <c r="O19" s="13"/>
      <c r="P19" s="16">
        <f>SUM(P15:P18)</f>
        <v>4915350</v>
      </c>
      <c r="Q19" s="17">
        <f t="shared" si="0"/>
        <v>491.53500000000003</v>
      </c>
      <c r="R19" s="25">
        <f t="shared" si="1"/>
        <v>442.38150000000002</v>
      </c>
      <c r="S19" s="28">
        <f t="shared" si="2"/>
        <v>49.153500000000008</v>
      </c>
      <c r="T19" s="15"/>
      <c r="U19" s="19"/>
      <c r="V19" s="19"/>
      <c r="W19" s="19"/>
    </row>
    <row r="20" spans="1:23" s="6" customFormat="1" ht="23.25" customHeight="1" x14ac:dyDescent="0.5">
      <c r="A20" s="62" t="s">
        <v>23</v>
      </c>
      <c r="B20" s="8" t="s">
        <v>60</v>
      </c>
      <c r="C20" s="9" t="s">
        <v>64</v>
      </c>
      <c r="D20" s="10" t="s">
        <v>59</v>
      </c>
      <c r="E20" s="33" t="s">
        <v>173</v>
      </c>
      <c r="F20" s="32" t="s">
        <v>106</v>
      </c>
      <c r="G20" s="12" t="s">
        <v>102</v>
      </c>
      <c r="H20" s="7" t="s">
        <v>132</v>
      </c>
      <c r="I20" s="7" t="s">
        <v>47</v>
      </c>
      <c r="J20" s="14">
        <v>8</v>
      </c>
      <c r="K20" s="7" t="s">
        <v>20</v>
      </c>
      <c r="L20" s="7" t="s">
        <v>19</v>
      </c>
      <c r="M20" s="7" t="s">
        <v>34</v>
      </c>
      <c r="N20" s="16">
        <f>K20*400+L20*100+M20</f>
        <v>916</v>
      </c>
      <c r="O20" s="13">
        <v>330</v>
      </c>
      <c r="P20" s="16">
        <f>N20*O20</f>
        <v>302280</v>
      </c>
      <c r="Q20" s="17">
        <f t="shared" si="0"/>
        <v>30.228000000000002</v>
      </c>
      <c r="R20" s="25">
        <f t="shared" si="1"/>
        <v>27.205200000000001</v>
      </c>
      <c r="S20" s="28">
        <f t="shared" si="2"/>
        <v>3.0228000000000002</v>
      </c>
      <c r="T20" s="15"/>
      <c r="U20" s="19"/>
      <c r="V20" s="19"/>
      <c r="W20" s="19"/>
    </row>
    <row r="21" spans="1:23" s="6" customFormat="1" ht="23.25" customHeight="1" x14ac:dyDescent="0.5">
      <c r="A21" s="63"/>
      <c r="B21" s="8"/>
      <c r="C21" s="9"/>
      <c r="D21" s="10"/>
      <c r="E21" s="11"/>
      <c r="F21" s="32"/>
      <c r="G21" s="12" t="s">
        <v>102</v>
      </c>
      <c r="H21" s="7" t="s">
        <v>132</v>
      </c>
      <c r="I21" s="7" t="s">
        <v>42</v>
      </c>
      <c r="J21" s="14">
        <v>8</v>
      </c>
      <c r="K21" s="7" t="s">
        <v>22</v>
      </c>
      <c r="L21" s="7" t="s">
        <v>21</v>
      </c>
      <c r="M21" s="7" t="s">
        <v>24</v>
      </c>
      <c r="N21" s="16">
        <f>K21*400+L21*100+M21</f>
        <v>1906</v>
      </c>
      <c r="O21" s="13">
        <v>330</v>
      </c>
      <c r="P21" s="16">
        <f>N21*O21</f>
        <v>628980</v>
      </c>
      <c r="Q21" s="17">
        <f t="shared" si="0"/>
        <v>62.898000000000003</v>
      </c>
      <c r="R21" s="25">
        <f t="shared" si="1"/>
        <v>56.608200000000004</v>
      </c>
      <c r="S21" s="28">
        <f t="shared" si="2"/>
        <v>6.2897999999999996</v>
      </c>
      <c r="T21" s="15"/>
      <c r="U21" s="19"/>
      <c r="V21" s="19"/>
      <c r="W21" s="19"/>
    </row>
    <row r="22" spans="1:23" s="6" customFormat="1" ht="23.25" customHeight="1" x14ac:dyDescent="0.5">
      <c r="A22" s="64"/>
      <c r="B22" s="8"/>
      <c r="C22" s="9"/>
      <c r="D22" s="10"/>
      <c r="E22" s="11"/>
      <c r="F22" s="32"/>
      <c r="G22" s="12"/>
      <c r="H22" s="7"/>
      <c r="I22" s="7"/>
      <c r="J22" s="14"/>
      <c r="K22" s="7"/>
      <c r="L22" s="7"/>
      <c r="M22" s="7"/>
      <c r="N22" s="16"/>
      <c r="O22" s="13"/>
      <c r="P22" s="16">
        <f>SUM(P20:P21)</f>
        <v>931260</v>
      </c>
      <c r="Q22" s="17">
        <f t="shared" si="0"/>
        <v>93.126000000000005</v>
      </c>
      <c r="R22" s="25">
        <f t="shared" si="1"/>
        <v>83.813400000000001</v>
      </c>
      <c r="S22" s="28">
        <f t="shared" si="2"/>
        <v>9.3126000000000033</v>
      </c>
      <c r="T22" s="15"/>
      <c r="U22" s="19"/>
      <c r="V22" s="19"/>
      <c r="W22" s="19"/>
    </row>
    <row r="23" spans="1:23" s="6" customFormat="1" ht="23.25" customHeight="1" x14ac:dyDescent="0.5">
      <c r="A23" s="41" t="s">
        <v>24</v>
      </c>
      <c r="B23" s="8" t="s">
        <v>65</v>
      </c>
      <c r="C23" s="9" t="s">
        <v>66</v>
      </c>
      <c r="D23" s="10" t="s">
        <v>67</v>
      </c>
      <c r="E23" s="33" t="s">
        <v>174</v>
      </c>
      <c r="F23" s="32" t="s">
        <v>107</v>
      </c>
      <c r="G23" s="12" t="s">
        <v>102</v>
      </c>
      <c r="H23" s="7" t="s">
        <v>132</v>
      </c>
      <c r="I23" s="7" t="s">
        <v>53</v>
      </c>
      <c r="J23" s="14">
        <v>8</v>
      </c>
      <c r="K23" s="7" t="s">
        <v>24</v>
      </c>
      <c r="L23" s="7" t="s">
        <v>19</v>
      </c>
      <c r="M23" s="7" t="s">
        <v>38</v>
      </c>
      <c r="N23" s="16">
        <f>K23*400+L23*100+M23</f>
        <v>2520</v>
      </c>
      <c r="O23" s="13">
        <v>330</v>
      </c>
      <c r="P23" s="16">
        <f>N23*O23</f>
        <v>831600</v>
      </c>
      <c r="Q23" s="17">
        <f t="shared" si="0"/>
        <v>83.160000000000011</v>
      </c>
      <c r="R23" s="25">
        <f t="shared" si="1"/>
        <v>74.844000000000008</v>
      </c>
      <c r="S23" s="28">
        <f t="shared" si="2"/>
        <v>8.3160000000000025</v>
      </c>
      <c r="T23" s="15"/>
      <c r="U23" s="19"/>
      <c r="V23" s="19"/>
      <c r="W23" s="19"/>
    </row>
    <row r="24" spans="1:23" s="6" customFormat="1" ht="23.25" customHeight="1" x14ac:dyDescent="0.5">
      <c r="A24" s="41" t="s">
        <v>25</v>
      </c>
      <c r="B24" s="8" t="s">
        <v>60</v>
      </c>
      <c r="C24" s="9" t="s">
        <v>68</v>
      </c>
      <c r="D24" s="10" t="s">
        <v>59</v>
      </c>
      <c r="E24" s="11"/>
      <c r="F24" s="32" t="s">
        <v>108</v>
      </c>
      <c r="G24" s="12" t="s">
        <v>102</v>
      </c>
      <c r="H24" s="7" t="s">
        <v>133</v>
      </c>
      <c r="I24" s="7"/>
      <c r="J24" s="14">
        <v>8</v>
      </c>
      <c r="K24" s="7" t="s">
        <v>24</v>
      </c>
      <c r="L24" s="7" t="s">
        <v>148</v>
      </c>
      <c r="M24" s="7" t="s">
        <v>155</v>
      </c>
      <c r="N24" s="16">
        <f>K24*400+L24*100+M24</f>
        <v>2496</v>
      </c>
      <c r="O24" s="13">
        <v>330</v>
      </c>
      <c r="P24" s="16">
        <f>N24*O24</f>
        <v>823680</v>
      </c>
      <c r="Q24" s="17">
        <f t="shared" si="0"/>
        <v>82.368000000000009</v>
      </c>
      <c r="R24" s="25">
        <f t="shared" si="1"/>
        <v>74.131200000000007</v>
      </c>
      <c r="S24" s="28">
        <f t="shared" si="2"/>
        <v>8.2368000000000023</v>
      </c>
      <c r="T24" s="15"/>
      <c r="U24" s="19"/>
      <c r="V24" s="19"/>
      <c r="W24" s="19"/>
    </row>
    <row r="25" spans="1:23" s="6" customFormat="1" ht="23.25" customHeight="1" x14ac:dyDescent="0.5">
      <c r="A25" s="41" t="s">
        <v>26</v>
      </c>
      <c r="B25" s="8" t="s">
        <v>58</v>
      </c>
      <c r="C25" s="9" t="s">
        <v>69</v>
      </c>
      <c r="D25" s="10" t="s">
        <v>70</v>
      </c>
      <c r="E25" s="11"/>
      <c r="F25" s="32" t="s">
        <v>109</v>
      </c>
      <c r="G25" s="12" t="s">
        <v>102</v>
      </c>
      <c r="H25" s="7" t="s">
        <v>134</v>
      </c>
      <c r="I25" s="7" t="s">
        <v>31</v>
      </c>
      <c r="J25" s="14">
        <v>8</v>
      </c>
      <c r="K25" s="7" t="s">
        <v>22</v>
      </c>
      <c r="L25" s="7" t="s">
        <v>19</v>
      </c>
      <c r="M25" s="7" t="s">
        <v>156</v>
      </c>
      <c r="N25" s="16">
        <f>K25*400+L25*100+M25</f>
        <v>1777</v>
      </c>
      <c r="O25" s="13">
        <v>330</v>
      </c>
      <c r="P25" s="16">
        <f>N25*O25</f>
        <v>586410</v>
      </c>
      <c r="Q25" s="17">
        <f t="shared" si="0"/>
        <v>58.641000000000005</v>
      </c>
      <c r="R25" s="25">
        <f t="shared" si="1"/>
        <v>52.776900000000005</v>
      </c>
      <c r="S25" s="28">
        <f t="shared" si="2"/>
        <v>5.8641000000000005</v>
      </c>
      <c r="T25" s="15"/>
      <c r="U25" s="19"/>
      <c r="V25" s="19"/>
      <c r="W25" s="19"/>
    </row>
    <row r="26" spans="1:23" s="6" customFormat="1" ht="23.25" customHeight="1" x14ac:dyDescent="0.5">
      <c r="A26" s="62" t="s">
        <v>27</v>
      </c>
      <c r="B26" s="8" t="s">
        <v>58</v>
      </c>
      <c r="C26" s="9" t="s">
        <v>71</v>
      </c>
      <c r="D26" s="10" t="s">
        <v>72</v>
      </c>
      <c r="E26" s="11"/>
      <c r="F26" s="32" t="s">
        <v>110</v>
      </c>
      <c r="G26" s="12" t="s">
        <v>102</v>
      </c>
      <c r="H26" s="7" t="s">
        <v>41</v>
      </c>
      <c r="I26" s="7"/>
      <c r="J26" s="14">
        <v>8</v>
      </c>
      <c r="K26" s="7" t="s">
        <v>34</v>
      </c>
      <c r="L26" s="7" t="s">
        <v>21</v>
      </c>
      <c r="M26" s="7" t="s">
        <v>54</v>
      </c>
      <c r="N26" s="16">
        <f>K26*400+L26*100+M26</f>
        <v>6737</v>
      </c>
      <c r="O26" s="13">
        <v>330</v>
      </c>
      <c r="P26" s="16">
        <f>N26*O26</f>
        <v>2223210</v>
      </c>
      <c r="Q26" s="17">
        <f t="shared" si="0"/>
        <v>222.321</v>
      </c>
      <c r="R26" s="25">
        <f t="shared" si="1"/>
        <v>200.0889</v>
      </c>
      <c r="S26" s="28">
        <f t="shared" si="2"/>
        <v>22.232100000000003</v>
      </c>
      <c r="T26" s="15"/>
      <c r="U26" s="19"/>
      <c r="V26" s="19"/>
      <c r="W26" s="19"/>
    </row>
    <row r="27" spans="1:23" s="6" customFormat="1" ht="23.25" customHeight="1" x14ac:dyDescent="0.5">
      <c r="A27" s="63"/>
      <c r="B27" s="8" t="s">
        <v>58</v>
      </c>
      <c r="C27" s="9" t="s">
        <v>71</v>
      </c>
      <c r="D27" s="10" t="s">
        <v>72</v>
      </c>
      <c r="E27" s="11"/>
      <c r="F27" s="32" t="s">
        <v>110</v>
      </c>
      <c r="G27" s="12" t="s">
        <v>102</v>
      </c>
      <c r="H27" s="7" t="s">
        <v>44</v>
      </c>
      <c r="I27" s="7"/>
      <c r="J27" s="14">
        <v>8</v>
      </c>
      <c r="K27" s="7" t="s">
        <v>29</v>
      </c>
      <c r="L27" s="7" t="s">
        <v>21</v>
      </c>
      <c r="M27" s="7" t="s">
        <v>25</v>
      </c>
      <c r="N27" s="16">
        <f>K27*400+L27*100+M27</f>
        <v>4707</v>
      </c>
      <c r="O27" s="13">
        <v>330</v>
      </c>
      <c r="P27" s="16">
        <f>N27*O27</f>
        <v>1553310</v>
      </c>
      <c r="Q27" s="17">
        <f t="shared" si="0"/>
        <v>155.33100000000002</v>
      </c>
      <c r="R27" s="25">
        <f t="shared" si="1"/>
        <v>139.79790000000003</v>
      </c>
      <c r="S27" s="28">
        <f t="shared" si="2"/>
        <v>15.53309999999999</v>
      </c>
      <c r="T27" s="15"/>
      <c r="U27" s="19"/>
      <c r="V27" s="19"/>
      <c r="W27" s="19"/>
    </row>
    <row r="28" spans="1:23" s="6" customFormat="1" ht="23.25" customHeight="1" x14ac:dyDescent="0.5">
      <c r="A28" s="64"/>
      <c r="B28" s="71" t="s">
        <v>214</v>
      </c>
      <c r="C28" s="72"/>
      <c r="D28" s="73"/>
      <c r="E28" s="11"/>
      <c r="F28" s="32"/>
      <c r="G28" s="12"/>
      <c r="H28" s="7"/>
      <c r="I28" s="7"/>
      <c r="J28" s="14"/>
      <c r="K28" s="7"/>
      <c r="L28" s="7"/>
      <c r="M28" s="7"/>
      <c r="N28" s="16"/>
      <c r="O28" s="13"/>
      <c r="P28" s="16">
        <f>SUM(P26:P27)</f>
        <v>3776520</v>
      </c>
      <c r="Q28" s="17">
        <f t="shared" si="0"/>
        <v>377.65200000000004</v>
      </c>
      <c r="R28" s="25">
        <f t="shared" si="1"/>
        <v>339.88680000000005</v>
      </c>
      <c r="S28" s="28">
        <f t="shared" si="2"/>
        <v>37.765199999999993</v>
      </c>
      <c r="T28" s="15"/>
      <c r="U28" s="19"/>
      <c r="V28" s="19"/>
      <c r="W28" s="19"/>
    </row>
    <row r="29" spans="1:23" s="6" customFormat="1" ht="23.25" customHeight="1" x14ac:dyDescent="0.5">
      <c r="A29" s="62" t="s">
        <v>28</v>
      </c>
      <c r="B29" s="8" t="s">
        <v>58</v>
      </c>
      <c r="C29" s="9" t="s">
        <v>81</v>
      </c>
      <c r="D29" s="10" t="s">
        <v>82</v>
      </c>
      <c r="E29" s="33" t="s">
        <v>179</v>
      </c>
      <c r="F29" s="32" t="s">
        <v>117</v>
      </c>
      <c r="G29" s="12" t="s">
        <v>102</v>
      </c>
      <c r="H29" s="7" t="s">
        <v>129</v>
      </c>
      <c r="I29" s="7" t="s">
        <v>41</v>
      </c>
      <c r="J29" s="14">
        <v>8</v>
      </c>
      <c r="K29" s="7" t="s">
        <v>37</v>
      </c>
      <c r="L29" s="7" t="s">
        <v>21</v>
      </c>
      <c r="M29" s="7" t="s">
        <v>33</v>
      </c>
      <c r="N29" s="16">
        <f>K29*400+L29*100+M29</f>
        <v>7915</v>
      </c>
      <c r="O29" s="13">
        <v>330</v>
      </c>
      <c r="P29" s="16">
        <f>N29*O29</f>
        <v>2611950</v>
      </c>
      <c r="Q29" s="17">
        <f t="shared" si="0"/>
        <v>261.19499999999999</v>
      </c>
      <c r="R29" s="25">
        <f t="shared" si="1"/>
        <v>235.07550000000001</v>
      </c>
      <c r="S29" s="28">
        <f t="shared" si="2"/>
        <v>26.119499999999988</v>
      </c>
      <c r="T29" s="15"/>
      <c r="U29" s="19"/>
      <c r="V29" s="19"/>
      <c r="W29" s="19"/>
    </row>
    <row r="30" spans="1:23" s="6" customFormat="1" ht="23.25" customHeight="1" x14ac:dyDescent="0.5">
      <c r="A30" s="63"/>
      <c r="B30" s="8" t="s">
        <v>58</v>
      </c>
      <c r="C30" s="9" t="s">
        <v>201</v>
      </c>
      <c r="D30" s="10" t="s">
        <v>82</v>
      </c>
      <c r="E30" s="11"/>
      <c r="F30" s="32"/>
      <c r="G30" s="12" t="s">
        <v>102</v>
      </c>
      <c r="H30" s="7" t="s">
        <v>129</v>
      </c>
      <c r="I30" s="7" t="s">
        <v>40</v>
      </c>
      <c r="J30" s="14">
        <v>8</v>
      </c>
      <c r="K30" s="7" t="s">
        <v>37</v>
      </c>
      <c r="L30" s="7" t="s">
        <v>20</v>
      </c>
      <c r="M30" s="7" t="s">
        <v>150</v>
      </c>
      <c r="N30" s="16">
        <f>K30*400+L30*100+M30</f>
        <v>7870</v>
      </c>
      <c r="O30" s="13">
        <v>330</v>
      </c>
      <c r="P30" s="16">
        <f>N30*O30</f>
        <v>2597100</v>
      </c>
      <c r="Q30" s="17">
        <f t="shared" si="0"/>
        <v>259.71000000000004</v>
      </c>
      <c r="R30" s="25">
        <f t="shared" si="1"/>
        <v>233.73900000000003</v>
      </c>
      <c r="S30" s="28">
        <f t="shared" si="2"/>
        <v>25.971000000000004</v>
      </c>
      <c r="T30" s="15"/>
      <c r="U30" s="19"/>
      <c r="V30" s="19"/>
      <c r="W30" s="19"/>
    </row>
    <row r="31" spans="1:23" s="6" customFormat="1" ht="23.25" customHeight="1" x14ac:dyDescent="0.5">
      <c r="A31" s="64"/>
      <c r="B31" s="8"/>
      <c r="C31" s="9"/>
      <c r="D31" s="10"/>
      <c r="E31" s="11"/>
      <c r="F31" s="32"/>
      <c r="G31" s="12"/>
      <c r="H31" s="7"/>
      <c r="I31" s="7"/>
      <c r="J31" s="14"/>
      <c r="K31" s="7"/>
      <c r="L31" s="7"/>
      <c r="M31" s="7"/>
      <c r="N31" s="16"/>
      <c r="O31" s="13"/>
      <c r="P31" s="16">
        <f>SUM(P29:P30)</f>
        <v>5209050</v>
      </c>
      <c r="Q31" s="17">
        <f t="shared" si="0"/>
        <v>520.90499999999997</v>
      </c>
      <c r="R31" s="25">
        <f t="shared" si="1"/>
        <v>468.81450000000001</v>
      </c>
      <c r="S31" s="28">
        <f t="shared" si="2"/>
        <v>52.090499999999963</v>
      </c>
      <c r="T31" s="15"/>
      <c r="U31" s="19"/>
      <c r="V31" s="19"/>
      <c r="W31" s="19"/>
    </row>
    <row r="32" spans="1:23" s="6" customFormat="1" ht="23.25" customHeight="1" x14ac:dyDescent="0.5">
      <c r="A32" s="62" t="s">
        <v>29</v>
      </c>
      <c r="B32" s="8" t="s">
        <v>58</v>
      </c>
      <c r="C32" s="9" t="s">
        <v>73</v>
      </c>
      <c r="D32" s="10" t="s">
        <v>59</v>
      </c>
      <c r="E32" s="33" t="s">
        <v>175</v>
      </c>
      <c r="F32" s="32" t="s">
        <v>111</v>
      </c>
      <c r="G32" s="12" t="s">
        <v>102</v>
      </c>
      <c r="H32" s="7" t="s">
        <v>129</v>
      </c>
      <c r="I32" s="7" t="s">
        <v>31</v>
      </c>
      <c r="J32" s="14">
        <v>8</v>
      </c>
      <c r="K32" s="7" t="s">
        <v>23</v>
      </c>
      <c r="L32" s="7" t="s">
        <v>19</v>
      </c>
      <c r="M32" s="7" t="s">
        <v>157</v>
      </c>
      <c r="N32" s="16">
        <f>K32*400+L32*100+M32</f>
        <v>2149</v>
      </c>
      <c r="O32" s="13">
        <v>330</v>
      </c>
      <c r="P32" s="16">
        <f>N32*O32</f>
        <v>709170</v>
      </c>
      <c r="Q32" s="17">
        <f t="shared" si="0"/>
        <v>70.917000000000002</v>
      </c>
      <c r="R32" s="25">
        <f t="shared" si="1"/>
        <v>63.825300000000006</v>
      </c>
      <c r="S32" s="28">
        <f t="shared" si="2"/>
        <v>7.0916999999999959</v>
      </c>
      <c r="T32" s="15"/>
      <c r="U32" s="19"/>
      <c r="V32" s="19"/>
      <c r="W32" s="19"/>
    </row>
    <row r="33" spans="1:23" s="6" customFormat="1" ht="23.25" customHeight="1" x14ac:dyDescent="0.5">
      <c r="A33" s="63"/>
      <c r="B33" s="8"/>
      <c r="C33" s="9"/>
      <c r="D33" s="10"/>
      <c r="E33" s="11"/>
      <c r="F33" s="32"/>
      <c r="G33" s="12" t="s">
        <v>102</v>
      </c>
      <c r="H33" s="7" t="s">
        <v>129</v>
      </c>
      <c r="I33" s="7" t="s">
        <v>33</v>
      </c>
      <c r="J33" s="14">
        <v>8</v>
      </c>
      <c r="K33" s="7" t="s">
        <v>24</v>
      </c>
      <c r="L33" s="7" t="s">
        <v>20</v>
      </c>
      <c r="M33" s="7" t="s">
        <v>50</v>
      </c>
      <c r="N33" s="16">
        <f>K33*400+L33*100+M33</f>
        <v>2633</v>
      </c>
      <c r="O33" s="13">
        <v>330</v>
      </c>
      <c r="P33" s="16">
        <f>N33*O33</f>
        <v>868890</v>
      </c>
      <c r="Q33" s="17">
        <f t="shared" si="0"/>
        <v>86.88900000000001</v>
      </c>
      <c r="R33" s="25">
        <f t="shared" si="1"/>
        <v>78.200100000000006</v>
      </c>
      <c r="S33" s="28">
        <f t="shared" si="2"/>
        <v>8.6889000000000038</v>
      </c>
      <c r="T33" s="15"/>
      <c r="U33" s="19"/>
      <c r="V33" s="19"/>
      <c r="W33" s="19"/>
    </row>
    <row r="34" spans="1:23" s="6" customFormat="1" ht="23.25" customHeight="1" x14ac:dyDescent="0.5">
      <c r="A34" s="64"/>
      <c r="B34" s="8"/>
      <c r="C34" s="9"/>
      <c r="D34" s="10"/>
      <c r="E34" s="11"/>
      <c r="F34" s="32"/>
      <c r="G34" s="12"/>
      <c r="H34" s="7"/>
      <c r="I34" s="7"/>
      <c r="J34" s="14"/>
      <c r="K34" s="7"/>
      <c r="L34" s="7"/>
      <c r="M34" s="7"/>
      <c r="N34" s="16"/>
      <c r="O34" s="13"/>
      <c r="P34" s="16">
        <f>SUM(P32:P33)</f>
        <v>1578060</v>
      </c>
      <c r="Q34" s="17">
        <f t="shared" si="0"/>
        <v>157.80600000000001</v>
      </c>
      <c r="R34" s="25">
        <f t="shared" si="1"/>
        <v>142.02540000000002</v>
      </c>
      <c r="S34" s="28">
        <f t="shared" si="2"/>
        <v>15.780599999999993</v>
      </c>
      <c r="T34" s="15"/>
      <c r="U34" s="19"/>
      <c r="V34" s="19"/>
      <c r="W34" s="19"/>
    </row>
    <row r="35" spans="1:23" s="6" customFormat="1" ht="23.25" customHeight="1" x14ac:dyDescent="0.5">
      <c r="A35" s="41" t="s">
        <v>30</v>
      </c>
      <c r="B35" s="8" t="s">
        <v>58</v>
      </c>
      <c r="C35" s="9" t="s">
        <v>74</v>
      </c>
      <c r="D35" s="10" t="s">
        <v>59</v>
      </c>
      <c r="E35" s="11"/>
      <c r="F35" s="32" t="s">
        <v>112</v>
      </c>
      <c r="G35" s="12" t="s">
        <v>102</v>
      </c>
      <c r="H35" s="7" t="s">
        <v>135</v>
      </c>
      <c r="I35" s="7"/>
      <c r="J35" s="14">
        <v>8</v>
      </c>
      <c r="K35" s="7" t="s">
        <v>148</v>
      </c>
      <c r="L35" s="7" t="s">
        <v>19</v>
      </c>
      <c r="M35" s="7" t="s">
        <v>154</v>
      </c>
      <c r="N35" s="16">
        <f>K35*400+L35*100+M35</f>
        <v>176</v>
      </c>
      <c r="O35" s="13">
        <v>330</v>
      </c>
      <c r="P35" s="16">
        <f>N35*O35</f>
        <v>58080</v>
      </c>
      <c r="Q35" s="17">
        <f t="shared" si="0"/>
        <v>5.8080000000000007</v>
      </c>
      <c r="R35" s="25">
        <f t="shared" si="1"/>
        <v>5.2272000000000007</v>
      </c>
      <c r="S35" s="28">
        <f t="shared" si="2"/>
        <v>0.58079999999999998</v>
      </c>
      <c r="T35" s="15"/>
      <c r="U35" s="19"/>
      <c r="V35" s="19"/>
      <c r="W35" s="19"/>
    </row>
    <row r="36" spans="1:23" s="6" customFormat="1" ht="23.25" customHeight="1" x14ac:dyDescent="0.5">
      <c r="A36" s="49" t="s">
        <v>31</v>
      </c>
      <c r="B36" s="8" t="s">
        <v>60</v>
      </c>
      <c r="C36" s="9" t="s">
        <v>75</v>
      </c>
      <c r="D36" s="10" t="s">
        <v>72</v>
      </c>
      <c r="E36" s="33" t="s">
        <v>176</v>
      </c>
      <c r="F36" s="32" t="s">
        <v>44</v>
      </c>
      <c r="G36" s="12" t="s">
        <v>102</v>
      </c>
      <c r="H36" s="7" t="s">
        <v>136</v>
      </c>
      <c r="I36" s="7" t="s">
        <v>37</v>
      </c>
      <c r="J36" s="14">
        <v>8</v>
      </c>
      <c r="K36" s="7" t="s">
        <v>38</v>
      </c>
      <c r="L36" s="7" t="s">
        <v>148</v>
      </c>
      <c r="M36" s="7" t="s">
        <v>123</v>
      </c>
      <c r="N36" s="16">
        <f>K36*400+L36*100+M36</f>
        <v>8052</v>
      </c>
      <c r="O36" s="13">
        <v>330</v>
      </c>
      <c r="P36" s="16">
        <f>N36*O36</f>
        <v>2657160</v>
      </c>
      <c r="Q36" s="17">
        <f t="shared" ref="Q36:Q67" si="3">P36*0.01%</f>
        <v>265.71600000000001</v>
      </c>
      <c r="R36" s="25">
        <f t="shared" ref="R36:R67" si="4">Q36*90%</f>
        <v>239.14440000000002</v>
      </c>
      <c r="S36" s="28">
        <f t="shared" ref="S36:S67" si="5">Q36-R36</f>
        <v>26.571599999999989</v>
      </c>
      <c r="T36" s="15"/>
      <c r="U36" s="19"/>
      <c r="V36" s="19"/>
      <c r="W36" s="19"/>
    </row>
    <row r="37" spans="1:23" s="6" customFormat="1" ht="23.25" customHeight="1" x14ac:dyDescent="0.5">
      <c r="A37" s="41" t="s">
        <v>32</v>
      </c>
      <c r="B37" s="8" t="s">
        <v>58</v>
      </c>
      <c r="C37" s="9" t="s">
        <v>98</v>
      </c>
      <c r="D37" s="10" t="s">
        <v>59</v>
      </c>
      <c r="E37" s="33" t="s">
        <v>192</v>
      </c>
      <c r="F37" s="32" t="s">
        <v>32</v>
      </c>
      <c r="G37" s="12" t="s">
        <v>102</v>
      </c>
      <c r="H37" s="7" t="s">
        <v>132</v>
      </c>
      <c r="I37" s="7" t="s">
        <v>43</v>
      </c>
      <c r="J37" s="14">
        <v>8</v>
      </c>
      <c r="K37" s="7" t="s">
        <v>22</v>
      </c>
      <c r="L37" s="7" t="s">
        <v>20</v>
      </c>
      <c r="M37" s="7" t="s">
        <v>167</v>
      </c>
      <c r="N37" s="16">
        <f>K37*400+L37*100+M37</f>
        <v>1846</v>
      </c>
      <c r="O37" s="13">
        <v>330</v>
      </c>
      <c r="P37" s="16">
        <f>N37*O37</f>
        <v>609180</v>
      </c>
      <c r="Q37" s="17">
        <f t="shared" si="3"/>
        <v>60.918000000000006</v>
      </c>
      <c r="R37" s="25">
        <f t="shared" si="4"/>
        <v>54.826200000000007</v>
      </c>
      <c r="S37" s="28">
        <f t="shared" si="5"/>
        <v>6.0917999999999992</v>
      </c>
      <c r="T37" s="15"/>
      <c r="U37" s="19"/>
      <c r="V37" s="19"/>
      <c r="W37" s="19"/>
    </row>
    <row r="38" spans="1:23" s="6" customFormat="1" ht="23.25" customHeight="1" x14ac:dyDescent="0.5">
      <c r="A38" s="62" t="s">
        <v>33</v>
      </c>
      <c r="B38" s="8" t="s">
        <v>60</v>
      </c>
      <c r="C38" s="9" t="s">
        <v>97</v>
      </c>
      <c r="D38" s="10" t="s">
        <v>59</v>
      </c>
      <c r="E38" s="33" t="s">
        <v>191</v>
      </c>
      <c r="F38" s="32" t="s">
        <v>126</v>
      </c>
      <c r="G38" s="12" t="s">
        <v>102</v>
      </c>
      <c r="H38" s="7" t="s">
        <v>132</v>
      </c>
      <c r="I38" s="7" t="s">
        <v>44</v>
      </c>
      <c r="J38" s="14">
        <v>8</v>
      </c>
      <c r="K38" s="7" t="s">
        <v>25</v>
      </c>
      <c r="L38" s="7" t="s">
        <v>20</v>
      </c>
      <c r="M38" s="7" t="s">
        <v>149</v>
      </c>
      <c r="N38" s="16">
        <f>K38*400+L38*100+M38</f>
        <v>3061</v>
      </c>
      <c r="O38" s="13">
        <v>330</v>
      </c>
      <c r="P38" s="16">
        <f>N38*O38</f>
        <v>1010130</v>
      </c>
      <c r="Q38" s="17">
        <f t="shared" si="3"/>
        <v>101.01300000000001</v>
      </c>
      <c r="R38" s="25">
        <f t="shared" si="4"/>
        <v>90.91170000000001</v>
      </c>
      <c r="S38" s="28">
        <f t="shared" si="5"/>
        <v>10.101299999999995</v>
      </c>
      <c r="T38" s="15"/>
      <c r="U38" s="19"/>
      <c r="V38" s="19"/>
      <c r="W38" s="19"/>
    </row>
    <row r="39" spans="1:23" s="6" customFormat="1" ht="23.25" customHeight="1" x14ac:dyDescent="0.5">
      <c r="A39" s="63"/>
      <c r="B39" s="8"/>
      <c r="C39" s="9"/>
      <c r="D39" s="10"/>
      <c r="E39" s="11"/>
      <c r="F39" s="32"/>
      <c r="G39" s="12" t="s">
        <v>102</v>
      </c>
      <c r="H39" s="7" t="s">
        <v>132</v>
      </c>
      <c r="I39" s="7" t="s">
        <v>49</v>
      </c>
      <c r="J39" s="14">
        <v>8</v>
      </c>
      <c r="K39" s="7" t="s">
        <v>20</v>
      </c>
      <c r="L39" s="7" t="s">
        <v>148</v>
      </c>
      <c r="M39" s="7" t="s">
        <v>149</v>
      </c>
      <c r="N39" s="16">
        <f>K39*400+L39*100+M39</f>
        <v>861</v>
      </c>
      <c r="O39" s="13">
        <v>330</v>
      </c>
      <c r="P39" s="16">
        <f>N39*O39</f>
        <v>284130</v>
      </c>
      <c r="Q39" s="17">
        <f t="shared" si="3"/>
        <v>28.413</v>
      </c>
      <c r="R39" s="25">
        <f t="shared" si="4"/>
        <v>25.5717</v>
      </c>
      <c r="S39" s="28">
        <f t="shared" si="5"/>
        <v>2.8413000000000004</v>
      </c>
      <c r="T39" s="15"/>
      <c r="U39" s="19"/>
      <c r="V39" s="19"/>
      <c r="W39" s="19"/>
    </row>
    <row r="40" spans="1:23" s="6" customFormat="1" ht="23.25" customHeight="1" x14ac:dyDescent="0.5">
      <c r="A40" s="64"/>
      <c r="B40" s="8"/>
      <c r="C40" s="9"/>
      <c r="D40" s="10"/>
      <c r="E40" s="11"/>
      <c r="F40" s="32"/>
      <c r="G40" s="12"/>
      <c r="H40" s="7"/>
      <c r="I40" s="7"/>
      <c r="J40" s="14"/>
      <c r="K40" s="7"/>
      <c r="L40" s="7"/>
      <c r="M40" s="7"/>
      <c r="N40" s="16"/>
      <c r="O40" s="13"/>
      <c r="P40" s="16">
        <f>SUM(P38:P39)</f>
        <v>1294260</v>
      </c>
      <c r="Q40" s="17">
        <f t="shared" si="3"/>
        <v>129.42600000000002</v>
      </c>
      <c r="R40" s="25">
        <f t="shared" si="4"/>
        <v>116.48340000000002</v>
      </c>
      <c r="S40" s="28">
        <f t="shared" si="5"/>
        <v>12.942599999999999</v>
      </c>
      <c r="T40" s="15"/>
      <c r="U40" s="19"/>
      <c r="V40" s="19"/>
      <c r="W40" s="19"/>
    </row>
    <row r="41" spans="1:23" s="44" customFormat="1" ht="23.25" x14ac:dyDescent="0.5">
      <c r="A41" s="17">
        <v>16</v>
      </c>
      <c r="B41" s="35" t="s">
        <v>58</v>
      </c>
      <c r="C41" s="36" t="s">
        <v>202</v>
      </c>
      <c r="D41" s="37" t="s">
        <v>59</v>
      </c>
      <c r="E41" s="38">
        <v>3470300126353</v>
      </c>
      <c r="F41" s="39" t="s">
        <v>203</v>
      </c>
      <c r="G41" s="40" t="s">
        <v>204</v>
      </c>
      <c r="H41" s="41" t="s">
        <v>196</v>
      </c>
      <c r="I41" s="41"/>
      <c r="J41" s="17"/>
      <c r="K41" s="41" t="s">
        <v>55</v>
      </c>
      <c r="L41" s="41" t="s">
        <v>19</v>
      </c>
      <c r="M41" s="41" t="s">
        <v>48</v>
      </c>
      <c r="N41" s="18">
        <f t="shared" ref="N41:N46" si="6">K41*400+L41*100+M41</f>
        <v>15331</v>
      </c>
      <c r="O41" s="17">
        <v>100</v>
      </c>
      <c r="P41" s="18">
        <f t="shared" ref="P41:P46" si="7">N41*O41</f>
        <v>1533100</v>
      </c>
      <c r="Q41" s="25">
        <f t="shared" si="3"/>
        <v>153.31</v>
      </c>
      <c r="R41" s="25">
        <f t="shared" si="4"/>
        <v>137.97900000000001</v>
      </c>
      <c r="S41" s="28">
        <f t="shared" si="5"/>
        <v>15.330999999999989</v>
      </c>
      <c r="T41" s="42"/>
      <c r="U41" s="43"/>
      <c r="V41" s="43"/>
      <c r="W41" s="43"/>
    </row>
    <row r="42" spans="1:23" s="6" customFormat="1" ht="23.25" customHeight="1" x14ac:dyDescent="0.5">
      <c r="A42" s="41" t="s">
        <v>35</v>
      </c>
      <c r="B42" s="8" t="s">
        <v>65</v>
      </c>
      <c r="C42" s="9" t="s">
        <v>76</v>
      </c>
      <c r="D42" s="10" t="s">
        <v>59</v>
      </c>
      <c r="E42" s="11"/>
      <c r="F42" s="32" t="s">
        <v>113</v>
      </c>
      <c r="G42" s="12" t="s">
        <v>102</v>
      </c>
      <c r="H42" s="7" t="s">
        <v>137</v>
      </c>
      <c r="I42" s="7"/>
      <c r="J42" s="14">
        <v>8</v>
      </c>
      <c r="K42" s="7" t="s">
        <v>20</v>
      </c>
      <c r="L42" s="7" t="s">
        <v>148</v>
      </c>
      <c r="M42" s="7" t="s">
        <v>158</v>
      </c>
      <c r="N42" s="16">
        <f t="shared" si="6"/>
        <v>843</v>
      </c>
      <c r="O42" s="13">
        <v>330</v>
      </c>
      <c r="P42" s="16">
        <f t="shared" si="7"/>
        <v>278190</v>
      </c>
      <c r="Q42" s="17">
        <f t="shared" si="3"/>
        <v>27.819000000000003</v>
      </c>
      <c r="R42" s="25">
        <f t="shared" si="4"/>
        <v>25.037100000000002</v>
      </c>
      <c r="S42" s="28">
        <f t="shared" si="5"/>
        <v>2.7819000000000003</v>
      </c>
      <c r="T42" s="15"/>
      <c r="U42" s="19"/>
      <c r="V42" s="19"/>
      <c r="W42" s="19"/>
    </row>
    <row r="43" spans="1:23" s="6" customFormat="1" ht="23.25" customHeight="1" x14ac:dyDescent="0.5">
      <c r="A43" s="41" t="s">
        <v>36</v>
      </c>
      <c r="B43" s="8" t="s">
        <v>58</v>
      </c>
      <c r="C43" s="9" t="s">
        <v>77</v>
      </c>
      <c r="D43" s="10" t="s">
        <v>59</v>
      </c>
      <c r="E43" s="11"/>
      <c r="F43" s="32" t="s">
        <v>114</v>
      </c>
      <c r="G43" s="12" t="s">
        <v>102</v>
      </c>
      <c r="H43" s="7" t="s">
        <v>138</v>
      </c>
      <c r="I43" s="7"/>
      <c r="J43" s="14">
        <v>8</v>
      </c>
      <c r="K43" s="7" t="s">
        <v>43</v>
      </c>
      <c r="L43" s="7" t="s">
        <v>19</v>
      </c>
      <c r="M43" s="7" t="s">
        <v>159</v>
      </c>
      <c r="N43" s="16">
        <f t="shared" si="6"/>
        <v>10188</v>
      </c>
      <c r="O43" s="13">
        <v>330</v>
      </c>
      <c r="P43" s="16">
        <f t="shared" si="7"/>
        <v>3362040</v>
      </c>
      <c r="Q43" s="17">
        <f t="shared" si="3"/>
        <v>336.20400000000001</v>
      </c>
      <c r="R43" s="25">
        <f t="shared" si="4"/>
        <v>302.58359999999999</v>
      </c>
      <c r="S43" s="28">
        <f t="shared" si="5"/>
        <v>33.620400000000018</v>
      </c>
      <c r="T43" s="15"/>
      <c r="U43" s="19"/>
      <c r="V43" s="19"/>
      <c r="W43" s="19"/>
    </row>
    <row r="44" spans="1:23" s="6" customFormat="1" ht="23.25" customHeight="1" x14ac:dyDescent="0.5">
      <c r="A44" s="41" t="s">
        <v>37</v>
      </c>
      <c r="B44" s="8" t="s">
        <v>58</v>
      </c>
      <c r="C44" s="9" t="s">
        <v>78</v>
      </c>
      <c r="D44" s="10" t="s">
        <v>59</v>
      </c>
      <c r="E44" s="11"/>
      <c r="F44" s="32" t="s">
        <v>115</v>
      </c>
      <c r="G44" s="12" t="s">
        <v>102</v>
      </c>
      <c r="H44" s="7" t="s">
        <v>139</v>
      </c>
      <c r="I44" s="7"/>
      <c r="J44" s="14">
        <v>8</v>
      </c>
      <c r="K44" s="7" t="s">
        <v>43</v>
      </c>
      <c r="L44" s="7" t="s">
        <v>19</v>
      </c>
      <c r="M44" s="7" t="s">
        <v>160</v>
      </c>
      <c r="N44" s="16">
        <f t="shared" si="6"/>
        <v>10197</v>
      </c>
      <c r="O44" s="13">
        <v>330</v>
      </c>
      <c r="P44" s="16">
        <f t="shared" si="7"/>
        <v>3365010</v>
      </c>
      <c r="Q44" s="17">
        <f t="shared" si="3"/>
        <v>336.50100000000003</v>
      </c>
      <c r="R44" s="25">
        <f t="shared" si="4"/>
        <v>302.85090000000002</v>
      </c>
      <c r="S44" s="28">
        <f t="shared" si="5"/>
        <v>33.650100000000009</v>
      </c>
      <c r="T44" s="15"/>
      <c r="U44" s="19"/>
      <c r="V44" s="19"/>
      <c r="W44" s="19"/>
    </row>
    <row r="45" spans="1:23" s="6" customFormat="1" ht="23.25" customHeight="1" x14ac:dyDescent="0.5">
      <c r="A45" s="62" t="s">
        <v>38</v>
      </c>
      <c r="B45" s="8" t="s">
        <v>60</v>
      </c>
      <c r="C45" s="9" t="s">
        <v>79</v>
      </c>
      <c r="D45" s="10" t="s">
        <v>59</v>
      </c>
      <c r="E45" s="33" t="s">
        <v>177</v>
      </c>
      <c r="F45" s="32" t="s">
        <v>50</v>
      </c>
      <c r="G45" s="12" t="s">
        <v>102</v>
      </c>
      <c r="H45" s="7" t="s">
        <v>132</v>
      </c>
      <c r="I45" s="7" t="s">
        <v>55</v>
      </c>
      <c r="J45" s="14">
        <v>8</v>
      </c>
      <c r="K45" s="7" t="s">
        <v>20</v>
      </c>
      <c r="L45" s="7" t="s">
        <v>21</v>
      </c>
      <c r="M45" s="7" t="s">
        <v>155</v>
      </c>
      <c r="N45" s="16">
        <f t="shared" si="6"/>
        <v>1196</v>
      </c>
      <c r="O45" s="13">
        <v>330</v>
      </c>
      <c r="P45" s="16">
        <f t="shared" si="7"/>
        <v>394680</v>
      </c>
      <c r="Q45" s="17">
        <f t="shared" si="3"/>
        <v>39.468000000000004</v>
      </c>
      <c r="R45" s="25">
        <f t="shared" si="4"/>
        <v>35.521200000000007</v>
      </c>
      <c r="S45" s="28">
        <f t="shared" si="5"/>
        <v>3.9467999999999961</v>
      </c>
      <c r="T45" s="15"/>
      <c r="U45" s="19"/>
      <c r="V45" s="19"/>
      <c r="W45" s="19"/>
    </row>
    <row r="46" spans="1:23" s="6" customFormat="1" ht="23.25" customHeight="1" x14ac:dyDescent="0.5">
      <c r="A46" s="63"/>
      <c r="B46" s="8"/>
      <c r="C46" s="9"/>
      <c r="D46" s="10"/>
      <c r="E46" s="11"/>
      <c r="F46" s="32"/>
      <c r="G46" s="12" t="s">
        <v>102</v>
      </c>
      <c r="H46" s="7" t="s">
        <v>132</v>
      </c>
      <c r="I46" s="7" t="s">
        <v>24</v>
      </c>
      <c r="J46" s="14">
        <v>8</v>
      </c>
      <c r="K46" s="7" t="s">
        <v>25</v>
      </c>
      <c r="L46" s="7" t="s">
        <v>19</v>
      </c>
      <c r="M46" s="7" t="s">
        <v>161</v>
      </c>
      <c r="N46" s="16">
        <f t="shared" si="6"/>
        <v>2945</v>
      </c>
      <c r="O46" s="13">
        <v>330</v>
      </c>
      <c r="P46" s="16">
        <f t="shared" si="7"/>
        <v>971850</v>
      </c>
      <c r="Q46" s="17">
        <f t="shared" si="3"/>
        <v>97.185000000000002</v>
      </c>
      <c r="R46" s="25">
        <f t="shared" si="4"/>
        <v>87.466500000000011</v>
      </c>
      <c r="S46" s="28">
        <f t="shared" si="5"/>
        <v>9.7184999999999917</v>
      </c>
      <c r="T46" s="15"/>
      <c r="U46" s="19"/>
      <c r="V46" s="19"/>
      <c r="W46" s="19"/>
    </row>
    <row r="47" spans="1:23" s="6" customFormat="1" ht="23.25" customHeight="1" x14ac:dyDescent="0.5">
      <c r="A47" s="64"/>
      <c r="B47" s="8"/>
      <c r="C47" s="9"/>
      <c r="D47" s="10"/>
      <c r="E47" s="11"/>
      <c r="F47" s="32"/>
      <c r="G47" s="12"/>
      <c r="H47" s="7"/>
      <c r="I47" s="7"/>
      <c r="J47" s="14"/>
      <c r="K47" s="7"/>
      <c r="L47" s="7"/>
      <c r="M47" s="7"/>
      <c r="N47" s="16"/>
      <c r="O47" s="13"/>
      <c r="P47" s="16">
        <f>SUM(P45:P46)</f>
        <v>1366530</v>
      </c>
      <c r="Q47" s="17">
        <f t="shared" si="3"/>
        <v>136.65300000000002</v>
      </c>
      <c r="R47" s="25">
        <f t="shared" si="4"/>
        <v>122.98770000000002</v>
      </c>
      <c r="S47" s="28">
        <f t="shared" si="5"/>
        <v>13.665300000000002</v>
      </c>
      <c r="T47" s="15"/>
      <c r="U47" s="19"/>
      <c r="V47" s="19"/>
      <c r="W47" s="19"/>
    </row>
    <row r="48" spans="1:23" s="6" customFormat="1" ht="23.25" customHeight="1" x14ac:dyDescent="0.5">
      <c r="A48" s="62" t="s">
        <v>39</v>
      </c>
      <c r="B48" s="8" t="s">
        <v>60</v>
      </c>
      <c r="C48" s="9" t="s">
        <v>80</v>
      </c>
      <c r="D48" s="10" t="s">
        <v>59</v>
      </c>
      <c r="E48" s="33" t="s">
        <v>178</v>
      </c>
      <c r="F48" s="32" t="s">
        <v>116</v>
      </c>
      <c r="G48" s="12" t="s">
        <v>102</v>
      </c>
      <c r="H48" s="7" t="s">
        <v>130</v>
      </c>
      <c r="I48" s="7" t="s">
        <v>38</v>
      </c>
      <c r="J48" s="14">
        <v>8</v>
      </c>
      <c r="K48" s="7" t="s">
        <v>24</v>
      </c>
      <c r="L48" s="7" t="s">
        <v>21</v>
      </c>
      <c r="M48" s="7" t="s">
        <v>34</v>
      </c>
      <c r="N48" s="16">
        <f>K48*400+L48*100+M48</f>
        <v>2716</v>
      </c>
      <c r="O48" s="13">
        <v>330</v>
      </c>
      <c r="P48" s="16">
        <f>N48*O48</f>
        <v>896280</v>
      </c>
      <c r="Q48" s="17">
        <f t="shared" si="3"/>
        <v>89.628</v>
      </c>
      <c r="R48" s="25">
        <f t="shared" si="4"/>
        <v>80.665199999999999</v>
      </c>
      <c r="S48" s="28">
        <f t="shared" si="5"/>
        <v>8.9628000000000014</v>
      </c>
      <c r="T48" s="15"/>
      <c r="U48" s="19"/>
      <c r="V48" s="19"/>
      <c r="W48" s="19"/>
    </row>
    <row r="49" spans="1:23" s="6" customFormat="1" ht="23.25" customHeight="1" x14ac:dyDescent="0.5">
      <c r="A49" s="63"/>
      <c r="B49" s="8"/>
      <c r="C49" s="9"/>
      <c r="D49" s="10"/>
      <c r="E49" s="11"/>
      <c r="F49" s="32"/>
      <c r="G49" s="12" t="s">
        <v>102</v>
      </c>
      <c r="H49" s="7" t="s">
        <v>132</v>
      </c>
      <c r="I49" s="7" t="s">
        <v>25</v>
      </c>
      <c r="J49" s="14">
        <v>8</v>
      </c>
      <c r="K49" s="7" t="s">
        <v>31</v>
      </c>
      <c r="L49" s="7" t="s">
        <v>21</v>
      </c>
      <c r="M49" s="7" t="s">
        <v>162</v>
      </c>
      <c r="N49" s="16">
        <f>K49*400+L49*100+M49</f>
        <v>5555</v>
      </c>
      <c r="O49" s="13">
        <v>330</v>
      </c>
      <c r="P49" s="16">
        <f>N49*O49</f>
        <v>1833150</v>
      </c>
      <c r="Q49" s="17">
        <f t="shared" si="3"/>
        <v>183.315</v>
      </c>
      <c r="R49" s="25">
        <f t="shared" si="4"/>
        <v>164.98349999999999</v>
      </c>
      <c r="S49" s="28">
        <f t="shared" si="5"/>
        <v>18.331500000000005</v>
      </c>
      <c r="T49" s="15"/>
      <c r="U49" s="19"/>
      <c r="V49" s="19"/>
      <c r="W49" s="19"/>
    </row>
    <row r="50" spans="1:23" s="6" customFormat="1" ht="23.25" customHeight="1" x14ac:dyDescent="0.5">
      <c r="A50" s="64"/>
      <c r="B50" s="8"/>
      <c r="C50" s="9"/>
      <c r="D50" s="10"/>
      <c r="E50" s="11"/>
      <c r="F50" s="32"/>
      <c r="G50" s="12"/>
      <c r="H50" s="7"/>
      <c r="I50" s="7"/>
      <c r="J50" s="14"/>
      <c r="K50" s="7"/>
      <c r="L50" s="7"/>
      <c r="M50" s="7"/>
      <c r="N50" s="16"/>
      <c r="O50" s="13"/>
      <c r="P50" s="16">
        <f>SUM(P48:P49)</f>
        <v>2729430</v>
      </c>
      <c r="Q50" s="17">
        <f t="shared" si="3"/>
        <v>272.94300000000004</v>
      </c>
      <c r="R50" s="25">
        <f t="shared" si="4"/>
        <v>245.64870000000005</v>
      </c>
      <c r="S50" s="28">
        <f t="shared" si="5"/>
        <v>27.294299999999993</v>
      </c>
      <c r="T50" s="15"/>
      <c r="U50" s="19"/>
      <c r="V50" s="19"/>
      <c r="W50" s="19"/>
    </row>
    <row r="51" spans="1:23" s="6" customFormat="1" ht="23.25" customHeight="1" x14ac:dyDescent="0.5">
      <c r="A51" s="62" t="s">
        <v>40</v>
      </c>
      <c r="B51" s="8" t="s">
        <v>58</v>
      </c>
      <c r="C51" s="9" t="s">
        <v>83</v>
      </c>
      <c r="D51" s="10" t="s">
        <v>84</v>
      </c>
      <c r="E51" s="33" t="s">
        <v>180</v>
      </c>
      <c r="F51" s="32" t="s">
        <v>118</v>
      </c>
      <c r="G51" s="12" t="s">
        <v>102</v>
      </c>
      <c r="H51" s="7" t="s">
        <v>140</v>
      </c>
      <c r="I51" s="7" t="s">
        <v>144</v>
      </c>
      <c r="J51" s="14">
        <v>8</v>
      </c>
      <c r="K51" s="7" t="s">
        <v>21</v>
      </c>
      <c r="L51" s="7" t="s">
        <v>19</v>
      </c>
      <c r="M51" s="7" t="s">
        <v>123</v>
      </c>
      <c r="N51" s="16">
        <f>K51*400+L51*100+M51</f>
        <v>1352</v>
      </c>
      <c r="O51" s="13">
        <v>330</v>
      </c>
      <c r="P51" s="16">
        <f>N51*O51</f>
        <v>446160</v>
      </c>
      <c r="Q51" s="17">
        <f t="shared" si="3"/>
        <v>44.616</v>
      </c>
      <c r="R51" s="25">
        <f t="shared" si="4"/>
        <v>40.154400000000003</v>
      </c>
      <c r="S51" s="28">
        <f t="shared" si="5"/>
        <v>4.4615999999999971</v>
      </c>
      <c r="T51" s="15"/>
      <c r="U51" s="19"/>
      <c r="V51" s="19"/>
      <c r="W51" s="19"/>
    </row>
    <row r="52" spans="1:23" s="6" customFormat="1" ht="23.25" customHeight="1" x14ac:dyDescent="0.5">
      <c r="A52" s="63"/>
      <c r="B52" s="8"/>
      <c r="C52" s="9"/>
      <c r="D52" s="10"/>
      <c r="E52" s="11"/>
      <c r="F52" s="32"/>
      <c r="G52" s="12" t="s">
        <v>102</v>
      </c>
      <c r="H52" s="7" t="s">
        <v>141</v>
      </c>
      <c r="I52" s="7" t="s">
        <v>145</v>
      </c>
      <c r="J52" s="14">
        <v>8</v>
      </c>
      <c r="K52" s="7" t="s">
        <v>19</v>
      </c>
      <c r="L52" s="7" t="s">
        <v>148</v>
      </c>
      <c r="M52" s="7" t="s">
        <v>56</v>
      </c>
      <c r="N52" s="16">
        <f>K52*400+L52*100+M52</f>
        <v>439</v>
      </c>
      <c r="O52" s="13">
        <v>330</v>
      </c>
      <c r="P52" s="16">
        <f>N52*O52</f>
        <v>144870</v>
      </c>
      <c r="Q52" s="17">
        <f t="shared" si="3"/>
        <v>14.487</v>
      </c>
      <c r="R52" s="25">
        <f t="shared" si="4"/>
        <v>13.0383</v>
      </c>
      <c r="S52" s="28">
        <f t="shared" si="5"/>
        <v>1.4487000000000005</v>
      </c>
      <c r="T52" s="15"/>
      <c r="U52" s="19"/>
      <c r="V52" s="19"/>
      <c r="W52" s="19"/>
    </row>
    <row r="53" spans="1:23" s="6" customFormat="1" ht="23.25" customHeight="1" x14ac:dyDescent="0.5">
      <c r="A53" s="64"/>
      <c r="B53" s="8"/>
      <c r="C53" s="9"/>
      <c r="D53" s="10"/>
      <c r="E53" s="11"/>
      <c r="F53" s="32"/>
      <c r="G53" s="12"/>
      <c r="H53" s="7"/>
      <c r="I53" s="7"/>
      <c r="J53" s="14"/>
      <c r="K53" s="7"/>
      <c r="L53" s="7"/>
      <c r="M53" s="7"/>
      <c r="N53" s="16"/>
      <c r="O53" s="13"/>
      <c r="P53" s="16">
        <f>SUM(P51:P52)</f>
        <v>591030</v>
      </c>
      <c r="Q53" s="17">
        <f t="shared" si="3"/>
        <v>59.103000000000002</v>
      </c>
      <c r="R53" s="25">
        <f t="shared" si="4"/>
        <v>53.192700000000002</v>
      </c>
      <c r="S53" s="28">
        <f t="shared" si="5"/>
        <v>5.9102999999999994</v>
      </c>
      <c r="T53" s="15"/>
      <c r="U53" s="19"/>
      <c r="V53" s="19"/>
      <c r="W53" s="19"/>
    </row>
    <row r="54" spans="1:23" s="6" customFormat="1" ht="23.25" customHeight="1" x14ac:dyDescent="0.5">
      <c r="A54" s="41" t="s">
        <v>41</v>
      </c>
      <c r="B54" s="8" t="s">
        <v>58</v>
      </c>
      <c r="C54" s="9" t="s">
        <v>99</v>
      </c>
      <c r="D54" s="10" t="s">
        <v>59</v>
      </c>
      <c r="E54" s="33" t="s">
        <v>193</v>
      </c>
      <c r="F54" s="32" t="s">
        <v>127</v>
      </c>
      <c r="G54" s="12" t="s">
        <v>102</v>
      </c>
      <c r="H54" s="7" t="s">
        <v>132</v>
      </c>
      <c r="I54" s="7" t="s">
        <v>51</v>
      </c>
      <c r="J54" s="14">
        <v>8</v>
      </c>
      <c r="K54" s="7" t="s">
        <v>25</v>
      </c>
      <c r="L54" s="7" t="s">
        <v>20</v>
      </c>
      <c r="M54" s="7" t="s">
        <v>28</v>
      </c>
      <c r="N54" s="16">
        <f>K54*400+L54*100+M54</f>
        <v>3010</v>
      </c>
      <c r="O54" s="13">
        <v>330</v>
      </c>
      <c r="P54" s="16">
        <f>N54*O54</f>
        <v>993300</v>
      </c>
      <c r="Q54" s="17">
        <f t="shared" si="3"/>
        <v>99.33</v>
      </c>
      <c r="R54" s="25">
        <f t="shared" si="4"/>
        <v>89.397000000000006</v>
      </c>
      <c r="S54" s="28">
        <f t="shared" si="5"/>
        <v>9.9329999999999927</v>
      </c>
      <c r="T54" s="15"/>
      <c r="U54" s="19"/>
      <c r="V54" s="19"/>
      <c r="W54" s="19"/>
    </row>
    <row r="55" spans="1:23" s="6" customFormat="1" ht="23.25" customHeight="1" x14ac:dyDescent="0.5">
      <c r="A55" s="62" t="s">
        <v>42</v>
      </c>
      <c r="B55" s="8" t="s">
        <v>60</v>
      </c>
      <c r="C55" s="9" t="s">
        <v>85</v>
      </c>
      <c r="D55" s="10" t="s">
        <v>59</v>
      </c>
      <c r="E55" s="33" t="s">
        <v>181</v>
      </c>
      <c r="F55" s="32" t="s">
        <v>50</v>
      </c>
      <c r="G55" s="12" t="s">
        <v>102</v>
      </c>
      <c r="H55" s="7" t="s">
        <v>132</v>
      </c>
      <c r="I55" s="7" t="s">
        <v>146</v>
      </c>
      <c r="J55" s="14">
        <v>8</v>
      </c>
      <c r="K55" s="7" t="s">
        <v>20</v>
      </c>
      <c r="L55" s="7" t="s">
        <v>21</v>
      </c>
      <c r="M55" s="7" t="s">
        <v>155</v>
      </c>
      <c r="N55" s="16">
        <f>K55*400+L55*100+M55</f>
        <v>1196</v>
      </c>
      <c r="O55" s="13">
        <v>330</v>
      </c>
      <c r="P55" s="16">
        <f>N55*O55</f>
        <v>394680</v>
      </c>
      <c r="Q55" s="17">
        <f t="shared" si="3"/>
        <v>39.468000000000004</v>
      </c>
      <c r="R55" s="25">
        <f t="shared" si="4"/>
        <v>35.521200000000007</v>
      </c>
      <c r="S55" s="28">
        <f t="shared" si="5"/>
        <v>3.9467999999999961</v>
      </c>
      <c r="T55" s="15"/>
      <c r="U55" s="19"/>
      <c r="V55" s="19"/>
      <c r="W55" s="19"/>
    </row>
    <row r="56" spans="1:23" s="6" customFormat="1" ht="23.25" customHeight="1" x14ac:dyDescent="0.5">
      <c r="A56" s="63"/>
      <c r="B56" s="8"/>
      <c r="C56" s="9"/>
      <c r="D56" s="10"/>
      <c r="E56" s="11"/>
      <c r="F56" s="32"/>
      <c r="G56" s="12" t="s">
        <v>102</v>
      </c>
      <c r="H56" s="7" t="s">
        <v>132</v>
      </c>
      <c r="I56" s="7" t="s">
        <v>50</v>
      </c>
      <c r="J56" s="14">
        <v>8</v>
      </c>
      <c r="K56" s="7" t="s">
        <v>25</v>
      </c>
      <c r="L56" s="7" t="s">
        <v>148</v>
      </c>
      <c r="M56" s="7" t="s">
        <v>163</v>
      </c>
      <c r="N56" s="16">
        <f>K56*400+L56*100+M56</f>
        <v>2842</v>
      </c>
      <c r="O56" s="13">
        <v>330</v>
      </c>
      <c r="P56" s="16">
        <f>N56*O56</f>
        <v>937860</v>
      </c>
      <c r="Q56" s="17">
        <f t="shared" si="3"/>
        <v>93.786000000000001</v>
      </c>
      <c r="R56" s="25">
        <f t="shared" si="4"/>
        <v>84.40740000000001</v>
      </c>
      <c r="S56" s="28">
        <f t="shared" si="5"/>
        <v>9.3785999999999916</v>
      </c>
      <c r="T56" s="15"/>
      <c r="U56" s="19"/>
      <c r="V56" s="19"/>
      <c r="W56" s="19"/>
    </row>
    <row r="57" spans="1:23" s="6" customFormat="1" ht="23.25" customHeight="1" x14ac:dyDescent="0.5">
      <c r="A57" s="64"/>
      <c r="B57" s="8"/>
      <c r="C57" s="9"/>
      <c r="D57" s="10"/>
      <c r="E57" s="11"/>
      <c r="F57" s="32"/>
      <c r="G57" s="12"/>
      <c r="H57" s="7"/>
      <c r="I57" s="7"/>
      <c r="J57" s="14"/>
      <c r="K57" s="7"/>
      <c r="L57" s="7"/>
      <c r="M57" s="7"/>
      <c r="N57" s="16"/>
      <c r="O57" s="13"/>
      <c r="P57" s="16">
        <f>SUM(P55:P56)</f>
        <v>1332540</v>
      </c>
      <c r="Q57" s="17">
        <f t="shared" si="3"/>
        <v>133.25400000000002</v>
      </c>
      <c r="R57" s="25">
        <f t="shared" si="4"/>
        <v>119.92860000000002</v>
      </c>
      <c r="S57" s="28">
        <f t="shared" si="5"/>
        <v>13.325400000000002</v>
      </c>
      <c r="T57" s="15"/>
      <c r="U57" s="19"/>
      <c r="V57" s="19"/>
      <c r="W57" s="19"/>
    </row>
    <row r="58" spans="1:23" s="6" customFormat="1" ht="23.25" customHeight="1" x14ac:dyDescent="0.5">
      <c r="A58" s="41" t="s">
        <v>43</v>
      </c>
      <c r="B58" s="8" t="s">
        <v>60</v>
      </c>
      <c r="C58" s="9" t="s">
        <v>86</v>
      </c>
      <c r="D58" s="10" t="s">
        <v>72</v>
      </c>
      <c r="E58" s="33" t="s">
        <v>182</v>
      </c>
      <c r="F58" s="32" t="s">
        <v>119</v>
      </c>
      <c r="G58" s="12" t="s">
        <v>102</v>
      </c>
      <c r="H58" s="7" t="s">
        <v>136</v>
      </c>
      <c r="I58" s="7" t="s">
        <v>39</v>
      </c>
      <c r="J58" s="14">
        <v>8</v>
      </c>
      <c r="K58" s="7" t="s">
        <v>38</v>
      </c>
      <c r="L58" s="7" t="s">
        <v>148</v>
      </c>
      <c r="M58" s="7" t="s">
        <v>45</v>
      </c>
      <c r="N58" s="16">
        <f>K58*400+L58*100+M58</f>
        <v>8028</v>
      </c>
      <c r="O58" s="13">
        <v>330</v>
      </c>
      <c r="P58" s="16">
        <f>N58*O58</f>
        <v>2649240</v>
      </c>
      <c r="Q58" s="17">
        <f t="shared" si="3"/>
        <v>264.92400000000004</v>
      </c>
      <c r="R58" s="25">
        <f t="shared" si="4"/>
        <v>238.43160000000003</v>
      </c>
      <c r="S58" s="28">
        <f t="shared" si="5"/>
        <v>26.492400000000004</v>
      </c>
      <c r="T58" s="15"/>
      <c r="U58" s="19"/>
      <c r="V58" s="19"/>
      <c r="W58" s="19"/>
    </row>
    <row r="59" spans="1:23" s="6" customFormat="1" ht="23.25" customHeight="1" x14ac:dyDescent="0.5">
      <c r="A59" s="62" t="s">
        <v>44</v>
      </c>
      <c r="B59" s="8" t="s">
        <v>60</v>
      </c>
      <c r="C59" s="9" t="s">
        <v>87</v>
      </c>
      <c r="D59" s="10" t="s">
        <v>59</v>
      </c>
      <c r="E59" s="33" t="s">
        <v>184</v>
      </c>
      <c r="F59" s="32" t="s">
        <v>120</v>
      </c>
      <c r="G59" s="12" t="s">
        <v>102</v>
      </c>
      <c r="H59" s="7" t="s">
        <v>131</v>
      </c>
      <c r="I59" s="7" t="s">
        <v>22</v>
      </c>
      <c r="J59" s="14">
        <v>8</v>
      </c>
      <c r="K59" s="7" t="s">
        <v>22</v>
      </c>
      <c r="L59" s="7" t="s">
        <v>148</v>
      </c>
      <c r="M59" s="7" t="s">
        <v>150</v>
      </c>
      <c r="N59" s="16">
        <f>K59*400+L59*100+M59</f>
        <v>1670</v>
      </c>
      <c r="O59" s="13">
        <v>330</v>
      </c>
      <c r="P59" s="16">
        <f>N59*O59</f>
        <v>551100</v>
      </c>
      <c r="Q59" s="17">
        <f t="shared" si="3"/>
        <v>55.11</v>
      </c>
      <c r="R59" s="25">
        <f t="shared" si="4"/>
        <v>49.599000000000004</v>
      </c>
      <c r="S59" s="28">
        <f t="shared" si="5"/>
        <v>5.5109999999999957</v>
      </c>
      <c r="T59" s="15"/>
      <c r="U59" s="19"/>
      <c r="V59" s="19"/>
      <c r="W59" s="19"/>
    </row>
    <row r="60" spans="1:23" s="6" customFormat="1" ht="23.25" customHeight="1" x14ac:dyDescent="0.5">
      <c r="A60" s="63"/>
      <c r="B60" s="8"/>
      <c r="C60" s="9"/>
      <c r="D60" s="10"/>
      <c r="E60" s="11"/>
      <c r="F60" s="32"/>
      <c r="G60" s="12" t="s">
        <v>102</v>
      </c>
      <c r="H60" s="7" t="s">
        <v>131</v>
      </c>
      <c r="I60" s="7" t="s">
        <v>19</v>
      </c>
      <c r="J60" s="14">
        <v>8</v>
      </c>
      <c r="K60" s="7" t="s">
        <v>20</v>
      </c>
      <c r="L60" s="7" t="s">
        <v>19</v>
      </c>
      <c r="M60" s="7" t="s">
        <v>55</v>
      </c>
      <c r="N60" s="16">
        <f>K60*400+L60*100+M60</f>
        <v>938</v>
      </c>
      <c r="O60" s="13">
        <v>330</v>
      </c>
      <c r="P60" s="16">
        <f>N60*O60</f>
        <v>309540</v>
      </c>
      <c r="Q60" s="17">
        <f t="shared" si="3"/>
        <v>30.954000000000001</v>
      </c>
      <c r="R60" s="25">
        <f t="shared" si="4"/>
        <v>27.858600000000003</v>
      </c>
      <c r="S60" s="28">
        <f t="shared" si="5"/>
        <v>3.0953999999999979</v>
      </c>
      <c r="T60" s="15"/>
      <c r="U60" s="19"/>
      <c r="V60" s="19"/>
      <c r="W60" s="19"/>
    </row>
    <row r="61" spans="1:23" s="6" customFormat="1" ht="23.25" customHeight="1" x14ac:dyDescent="0.5">
      <c r="A61" s="64"/>
      <c r="B61" s="8"/>
      <c r="C61" s="9"/>
      <c r="D61" s="10"/>
      <c r="E61" s="11"/>
      <c r="F61" s="32"/>
      <c r="G61" s="12"/>
      <c r="H61" s="7"/>
      <c r="I61" s="7"/>
      <c r="J61" s="14"/>
      <c r="K61" s="7"/>
      <c r="L61" s="7"/>
      <c r="M61" s="7"/>
      <c r="N61" s="16"/>
      <c r="O61" s="13"/>
      <c r="P61" s="16">
        <f>SUM(P59:P60)</f>
        <v>860640</v>
      </c>
      <c r="Q61" s="17">
        <f t="shared" si="3"/>
        <v>86.064000000000007</v>
      </c>
      <c r="R61" s="25">
        <f t="shared" si="4"/>
        <v>77.457600000000014</v>
      </c>
      <c r="S61" s="28">
        <f t="shared" si="5"/>
        <v>8.6063999999999936</v>
      </c>
      <c r="T61" s="15"/>
      <c r="U61" s="19"/>
      <c r="V61" s="19"/>
      <c r="W61" s="19"/>
    </row>
    <row r="62" spans="1:23" s="6" customFormat="1" ht="23.25" customHeight="1" x14ac:dyDescent="0.5">
      <c r="A62" s="62" t="s">
        <v>222</v>
      </c>
      <c r="B62" s="8" t="s">
        <v>58</v>
      </c>
      <c r="C62" s="9" t="s">
        <v>87</v>
      </c>
      <c r="D62" s="10" t="s">
        <v>59</v>
      </c>
      <c r="E62" s="33" t="s">
        <v>183</v>
      </c>
      <c r="F62" s="32" t="s">
        <v>121</v>
      </c>
      <c r="G62" s="12" t="s">
        <v>102</v>
      </c>
      <c r="H62" s="7" t="s">
        <v>132</v>
      </c>
      <c r="I62" s="7" t="s">
        <v>46</v>
      </c>
      <c r="J62" s="14">
        <v>8</v>
      </c>
      <c r="K62" s="7" t="s">
        <v>20</v>
      </c>
      <c r="L62" s="7" t="s">
        <v>20</v>
      </c>
      <c r="M62" s="7" t="s">
        <v>31</v>
      </c>
      <c r="N62" s="16">
        <f>K62*400+L62*100+M62</f>
        <v>1013</v>
      </c>
      <c r="O62" s="13">
        <v>330</v>
      </c>
      <c r="P62" s="16">
        <f>N62*O62</f>
        <v>334290</v>
      </c>
      <c r="Q62" s="17">
        <f t="shared" si="3"/>
        <v>33.429000000000002</v>
      </c>
      <c r="R62" s="25">
        <f t="shared" si="4"/>
        <v>30.086100000000002</v>
      </c>
      <c r="S62" s="28">
        <f t="shared" si="5"/>
        <v>3.3429000000000002</v>
      </c>
      <c r="T62" s="15"/>
      <c r="U62" s="19"/>
      <c r="V62" s="19"/>
      <c r="W62" s="19"/>
    </row>
    <row r="63" spans="1:23" s="6" customFormat="1" ht="23.25" customHeight="1" x14ac:dyDescent="0.5">
      <c r="A63" s="63"/>
      <c r="B63" s="8"/>
      <c r="C63" s="9"/>
      <c r="D63" s="10"/>
      <c r="E63" s="11"/>
      <c r="F63" s="32"/>
      <c r="G63" s="12" t="s">
        <v>102</v>
      </c>
      <c r="H63" s="7" t="s">
        <v>132</v>
      </c>
      <c r="I63" s="7" t="s">
        <v>41</v>
      </c>
      <c r="J63" s="14">
        <v>8</v>
      </c>
      <c r="K63" s="7" t="s">
        <v>21</v>
      </c>
      <c r="L63" s="7" t="s">
        <v>20</v>
      </c>
      <c r="M63" s="7" t="s">
        <v>164</v>
      </c>
      <c r="N63" s="16">
        <f>K63*400+L63*100+M63</f>
        <v>1453</v>
      </c>
      <c r="O63" s="13">
        <v>330</v>
      </c>
      <c r="P63" s="16">
        <f>N63*O63</f>
        <v>479490</v>
      </c>
      <c r="Q63" s="17">
        <f t="shared" si="3"/>
        <v>47.949000000000005</v>
      </c>
      <c r="R63" s="25">
        <f t="shared" si="4"/>
        <v>43.154100000000007</v>
      </c>
      <c r="S63" s="28">
        <f t="shared" si="5"/>
        <v>4.7948999999999984</v>
      </c>
      <c r="T63" s="15"/>
      <c r="U63" s="19"/>
      <c r="V63" s="19"/>
      <c r="W63" s="19"/>
    </row>
    <row r="64" spans="1:23" s="6" customFormat="1" ht="23.25" customHeight="1" x14ac:dyDescent="0.5">
      <c r="A64" s="64"/>
      <c r="B64" s="8"/>
      <c r="C64" s="9"/>
      <c r="D64" s="10"/>
      <c r="E64" s="11"/>
      <c r="F64" s="32"/>
      <c r="G64" s="12"/>
      <c r="H64" s="7"/>
      <c r="I64" s="7"/>
      <c r="J64" s="14"/>
      <c r="K64" s="7"/>
      <c r="L64" s="7"/>
      <c r="M64" s="7"/>
      <c r="N64" s="16"/>
      <c r="O64" s="13"/>
      <c r="P64" s="16">
        <f>SUM(P62:P63)</f>
        <v>813780</v>
      </c>
      <c r="Q64" s="17">
        <f t="shared" si="3"/>
        <v>81.378</v>
      </c>
      <c r="R64" s="25">
        <f t="shared" si="4"/>
        <v>73.240200000000002</v>
      </c>
      <c r="S64" s="28">
        <f t="shared" si="5"/>
        <v>8.1377999999999986</v>
      </c>
      <c r="T64" s="15"/>
      <c r="U64" s="19"/>
      <c r="V64" s="19"/>
      <c r="W64" s="19"/>
    </row>
    <row r="65" spans="1:23" s="6" customFormat="1" ht="23.25" customHeight="1" x14ac:dyDescent="0.5">
      <c r="A65" s="41" t="s">
        <v>45</v>
      </c>
      <c r="B65" s="8" t="s">
        <v>60</v>
      </c>
      <c r="C65" s="9" t="s">
        <v>88</v>
      </c>
      <c r="D65" s="10" t="s">
        <v>59</v>
      </c>
      <c r="E65" s="33" t="s">
        <v>185</v>
      </c>
      <c r="F65" s="32" t="s">
        <v>111</v>
      </c>
      <c r="G65" s="12" t="s">
        <v>102</v>
      </c>
      <c r="H65" s="7" t="s">
        <v>130</v>
      </c>
      <c r="I65" s="7" t="s">
        <v>36</v>
      </c>
      <c r="J65" s="14">
        <v>8</v>
      </c>
      <c r="K65" s="7" t="s">
        <v>24</v>
      </c>
      <c r="L65" s="7" t="s">
        <v>21</v>
      </c>
      <c r="M65" s="7" t="s">
        <v>33</v>
      </c>
      <c r="N65" s="16">
        <f>K65*400+L65*100+M65</f>
        <v>2715</v>
      </c>
      <c r="O65" s="13">
        <v>330</v>
      </c>
      <c r="P65" s="16">
        <f>N65*O65</f>
        <v>895950</v>
      </c>
      <c r="Q65" s="17">
        <f t="shared" si="3"/>
        <v>89.594999999999999</v>
      </c>
      <c r="R65" s="25">
        <f t="shared" si="4"/>
        <v>80.635500000000008</v>
      </c>
      <c r="S65" s="28">
        <f t="shared" si="5"/>
        <v>8.9594999999999914</v>
      </c>
      <c r="T65" s="15"/>
      <c r="U65" s="19"/>
      <c r="V65" s="19"/>
      <c r="W65" s="19"/>
    </row>
    <row r="66" spans="1:23" s="6" customFormat="1" ht="23.25" customHeight="1" x14ac:dyDescent="0.5">
      <c r="A66" s="41" t="s">
        <v>46</v>
      </c>
      <c r="B66" s="8" t="s">
        <v>60</v>
      </c>
      <c r="C66" s="9" t="s">
        <v>89</v>
      </c>
      <c r="D66" s="10" t="s">
        <v>90</v>
      </c>
      <c r="E66" s="33" t="s">
        <v>186</v>
      </c>
      <c r="F66" s="32" t="s">
        <v>122</v>
      </c>
      <c r="G66" s="12" t="s">
        <v>102</v>
      </c>
      <c r="H66" s="7" t="s">
        <v>142</v>
      </c>
      <c r="I66" s="7" t="s">
        <v>147</v>
      </c>
      <c r="J66" s="14">
        <v>8</v>
      </c>
      <c r="K66" s="7" t="s">
        <v>25</v>
      </c>
      <c r="L66" s="7" t="s">
        <v>19</v>
      </c>
      <c r="M66" s="7" t="s">
        <v>40</v>
      </c>
      <c r="N66" s="16">
        <f>K66*400+L66*100+M66</f>
        <v>2922</v>
      </c>
      <c r="O66" s="13">
        <v>330</v>
      </c>
      <c r="P66" s="16">
        <f>N66*O66</f>
        <v>964260</v>
      </c>
      <c r="Q66" s="17">
        <f t="shared" si="3"/>
        <v>96.426000000000002</v>
      </c>
      <c r="R66" s="25">
        <f t="shared" si="4"/>
        <v>86.7834</v>
      </c>
      <c r="S66" s="28">
        <f t="shared" si="5"/>
        <v>9.6426000000000016</v>
      </c>
      <c r="T66" s="15"/>
      <c r="U66" s="19"/>
      <c r="V66" s="19"/>
      <c r="W66" s="19"/>
    </row>
    <row r="67" spans="1:23" s="6" customFormat="1" ht="23.25" customHeight="1" x14ac:dyDescent="0.5">
      <c r="A67" s="41" t="s">
        <v>47</v>
      </c>
      <c r="B67" s="8" t="s">
        <v>65</v>
      </c>
      <c r="C67" s="9" t="s">
        <v>91</v>
      </c>
      <c r="D67" s="10" t="s">
        <v>92</v>
      </c>
      <c r="E67" s="33" t="s">
        <v>187</v>
      </c>
      <c r="F67" s="32" t="s">
        <v>123</v>
      </c>
      <c r="G67" s="12" t="s">
        <v>102</v>
      </c>
      <c r="H67" s="7" t="s">
        <v>143</v>
      </c>
      <c r="I67" s="7" t="s">
        <v>40</v>
      </c>
      <c r="J67" s="14">
        <v>8</v>
      </c>
      <c r="K67" s="7" t="s">
        <v>19</v>
      </c>
      <c r="L67" s="7" t="s">
        <v>19</v>
      </c>
      <c r="M67" s="7" t="s">
        <v>133</v>
      </c>
      <c r="N67" s="16">
        <f>K67*400+L67*100+M67</f>
        <v>568</v>
      </c>
      <c r="O67" s="13">
        <v>330</v>
      </c>
      <c r="P67" s="16">
        <f>N67*O67</f>
        <v>187440</v>
      </c>
      <c r="Q67" s="17">
        <f t="shared" si="3"/>
        <v>18.744</v>
      </c>
      <c r="R67" s="25">
        <f t="shared" si="4"/>
        <v>16.869600000000002</v>
      </c>
      <c r="S67" s="28">
        <f t="shared" si="5"/>
        <v>1.8743999999999978</v>
      </c>
      <c r="T67" s="15"/>
      <c r="U67" s="19"/>
      <c r="V67" s="19"/>
      <c r="W67" s="19"/>
    </row>
    <row r="68" spans="1:23" s="6" customFormat="1" ht="23.25" customHeight="1" x14ac:dyDescent="0.5">
      <c r="A68" s="41" t="s">
        <v>48</v>
      </c>
      <c r="B68" s="8" t="s">
        <v>58</v>
      </c>
      <c r="C68" s="9" t="s">
        <v>93</v>
      </c>
      <c r="D68" s="10" t="s">
        <v>72</v>
      </c>
      <c r="E68" s="33" t="s">
        <v>188</v>
      </c>
      <c r="F68" s="32" t="s">
        <v>124</v>
      </c>
      <c r="G68" s="12" t="s">
        <v>102</v>
      </c>
      <c r="H68" s="7" t="s">
        <v>132</v>
      </c>
      <c r="I68" s="7" t="s">
        <v>19</v>
      </c>
      <c r="J68" s="14">
        <v>8</v>
      </c>
      <c r="K68" s="7" t="s">
        <v>25</v>
      </c>
      <c r="L68" s="7" t="s">
        <v>20</v>
      </c>
      <c r="M68" s="7" t="s">
        <v>165</v>
      </c>
      <c r="N68" s="16">
        <f>K68*400+L68*100+M68</f>
        <v>3060</v>
      </c>
      <c r="O68" s="13">
        <v>330</v>
      </c>
      <c r="P68" s="16">
        <f>N68*O68</f>
        <v>1009800</v>
      </c>
      <c r="Q68" s="17">
        <f t="shared" ref="Q68" si="8">P68*0.01%</f>
        <v>100.98</v>
      </c>
      <c r="R68" s="25">
        <f t="shared" ref="R68" si="9">Q68*90%</f>
        <v>90.882000000000005</v>
      </c>
      <c r="S68" s="28">
        <f t="shared" ref="S68" si="10">Q68-R68</f>
        <v>10.097999999999999</v>
      </c>
      <c r="T68" s="15"/>
      <c r="U68" s="19"/>
      <c r="V68" s="19"/>
      <c r="W68" s="19"/>
    </row>
    <row r="69" spans="1:23" s="6" customFormat="1" ht="23.25" customHeight="1" x14ac:dyDescent="0.5">
      <c r="A69" s="49" t="s">
        <v>49</v>
      </c>
      <c r="B69" s="8" t="s">
        <v>58</v>
      </c>
      <c r="C69" s="9" t="s">
        <v>94</v>
      </c>
      <c r="D69" s="10" t="s">
        <v>95</v>
      </c>
      <c r="E69" s="33" t="s">
        <v>189</v>
      </c>
      <c r="F69" s="32" t="s">
        <v>103</v>
      </c>
      <c r="G69" s="12" t="s">
        <v>102</v>
      </c>
      <c r="H69" s="7" t="s">
        <v>132</v>
      </c>
      <c r="I69" s="7" t="s">
        <v>38</v>
      </c>
      <c r="J69" s="14">
        <v>8</v>
      </c>
      <c r="K69" s="7" t="s">
        <v>21</v>
      </c>
      <c r="L69" s="7" t="s">
        <v>20</v>
      </c>
      <c r="M69" s="7" t="s">
        <v>166</v>
      </c>
      <c r="N69" s="16">
        <f t="shared" ref="N69" si="11">K69*400+L69*100+M69</f>
        <v>1480</v>
      </c>
      <c r="O69" s="13">
        <v>330</v>
      </c>
      <c r="P69" s="16">
        <f t="shared" ref="P69" si="12">N69*O69</f>
        <v>488400</v>
      </c>
      <c r="Q69" s="17">
        <f t="shared" ref="Q69" si="13">P69*0.01%</f>
        <v>48.84</v>
      </c>
      <c r="R69" s="25">
        <f t="shared" ref="R69" si="14">Q69*90%</f>
        <v>43.956000000000003</v>
      </c>
      <c r="S69" s="28">
        <f t="shared" ref="S69" si="15">Q69-R69</f>
        <v>4.8840000000000003</v>
      </c>
      <c r="T69" s="15"/>
      <c r="U69" s="19"/>
      <c r="V69" s="19"/>
      <c r="W69" s="19"/>
    </row>
    <row r="70" spans="1:23" s="6" customFormat="1" ht="23.25" customHeight="1" x14ac:dyDescent="0.5">
      <c r="A70" s="41" t="s">
        <v>50</v>
      </c>
      <c r="B70" s="8" t="s">
        <v>60</v>
      </c>
      <c r="C70" s="9" t="s">
        <v>96</v>
      </c>
      <c r="D70" s="10" t="s">
        <v>59</v>
      </c>
      <c r="E70" s="33" t="s">
        <v>190</v>
      </c>
      <c r="F70" s="32" t="s">
        <v>125</v>
      </c>
      <c r="G70" s="12" t="s">
        <v>102</v>
      </c>
      <c r="H70" s="7" t="s">
        <v>136</v>
      </c>
      <c r="I70" s="7" t="s">
        <v>23</v>
      </c>
      <c r="J70" s="14">
        <v>8</v>
      </c>
      <c r="K70" s="7" t="s">
        <v>31</v>
      </c>
      <c r="L70" s="7" t="s">
        <v>21</v>
      </c>
      <c r="M70" s="7" t="s">
        <v>133</v>
      </c>
      <c r="N70" s="16">
        <f t="shared" ref="N70:N75" si="16">K70*400+L70*100+M70</f>
        <v>5568</v>
      </c>
      <c r="O70" s="13">
        <v>330</v>
      </c>
      <c r="P70" s="16">
        <f t="shared" ref="P70:P75" si="17">N70*O70</f>
        <v>1837440</v>
      </c>
      <c r="Q70" s="17">
        <f t="shared" ref="Q70:Q75" si="18">P70*0.01%</f>
        <v>183.744</v>
      </c>
      <c r="R70" s="25">
        <f t="shared" ref="R70:R75" si="19">Q70*90%</f>
        <v>165.36959999999999</v>
      </c>
      <c r="S70" s="28">
        <f t="shared" ref="S70:S75" si="20">Q70-R70</f>
        <v>18.374400000000009</v>
      </c>
      <c r="T70" s="15"/>
      <c r="U70" s="19"/>
      <c r="V70" s="19"/>
      <c r="W70" s="19"/>
    </row>
    <row r="71" spans="1:23" s="6" customFormat="1" ht="23.25" customHeight="1" x14ac:dyDescent="0.5">
      <c r="A71" s="41" t="s">
        <v>51</v>
      </c>
      <c r="B71" s="54" t="s">
        <v>60</v>
      </c>
      <c r="C71" s="55" t="s">
        <v>100</v>
      </c>
      <c r="D71" s="56" t="s">
        <v>59</v>
      </c>
      <c r="E71" s="33" t="s">
        <v>194</v>
      </c>
      <c r="F71" s="32" t="s">
        <v>196</v>
      </c>
      <c r="G71" s="12" t="s">
        <v>102</v>
      </c>
      <c r="H71" s="7" t="s">
        <v>132</v>
      </c>
      <c r="I71" s="7" t="s">
        <v>52</v>
      </c>
      <c r="J71" s="14">
        <v>8</v>
      </c>
      <c r="K71" s="7" t="s">
        <v>24</v>
      </c>
      <c r="L71" s="7" t="s">
        <v>148</v>
      </c>
      <c r="M71" s="7" t="s">
        <v>155</v>
      </c>
      <c r="N71" s="16">
        <f t="shared" si="16"/>
        <v>2496</v>
      </c>
      <c r="O71" s="13">
        <v>330</v>
      </c>
      <c r="P71" s="16">
        <f t="shared" si="17"/>
        <v>823680</v>
      </c>
      <c r="Q71" s="17">
        <f t="shared" si="18"/>
        <v>82.368000000000009</v>
      </c>
      <c r="R71" s="25">
        <f t="shared" si="19"/>
        <v>74.131200000000007</v>
      </c>
      <c r="S71" s="28">
        <f t="shared" si="20"/>
        <v>8.2368000000000023</v>
      </c>
      <c r="T71" s="15"/>
      <c r="U71" s="19"/>
      <c r="V71" s="19"/>
      <c r="W71" s="19"/>
    </row>
    <row r="72" spans="1:23" s="6" customFormat="1" ht="23.25" customHeight="1" x14ac:dyDescent="0.5">
      <c r="A72" s="52">
        <v>35</v>
      </c>
      <c r="B72" s="74" t="s">
        <v>60</v>
      </c>
      <c r="C72" s="60" t="s">
        <v>88</v>
      </c>
      <c r="D72" s="61" t="s">
        <v>59</v>
      </c>
      <c r="E72" s="53" t="s">
        <v>185</v>
      </c>
      <c r="F72" s="34" t="s">
        <v>111</v>
      </c>
      <c r="G72" s="12" t="s">
        <v>102</v>
      </c>
      <c r="H72" s="29" t="s">
        <v>129</v>
      </c>
      <c r="I72" s="29" t="s">
        <v>38</v>
      </c>
      <c r="J72" s="29" t="s">
        <v>169</v>
      </c>
      <c r="K72" s="29" t="s">
        <v>21</v>
      </c>
      <c r="L72" s="7" t="s">
        <v>148</v>
      </c>
      <c r="M72" s="29" t="s">
        <v>56</v>
      </c>
      <c r="N72" s="16">
        <f t="shared" si="16"/>
        <v>1239</v>
      </c>
      <c r="O72" s="13">
        <v>330</v>
      </c>
      <c r="P72" s="16">
        <f t="shared" si="17"/>
        <v>408870</v>
      </c>
      <c r="Q72" s="30">
        <f t="shared" si="18"/>
        <v>40.887</v>
      </c>
      <c r="R72" s="30">
        <f t="shared" si="19"/>
        <v>36.798300000000005</v>
      </c>
      <c r="S72" s="31">
        <f t="shared" si="20"/>
        <v>4.0886999999999958</v>
      </c>
      <c r="T72" s="15"/>
      <c r="U72" s="19"/>
      <c r="V72" s="19"/>
      <c r="W72" s="19"/>
    </row>
    <row r="73" spans="1:23" s="44" customFormat="1" ht="23.25" customHeight="1" x14ac:dyDescent="0.5">
      <c r="A73" s="17">
        <v>36</v>
      </c>
      <c r="B73" s="57" t="s">
        <v>60</v>
      </c>
      <c r="C73" s="58" t="s">
        <v>218</v>
      </c>
      <c r="D73" s="59" t="s">
        <v>59</v>
      </c>
      <c r="E73" s="33" t="s">
        <v>219</v>
      </c>
      <c r="F73" s="39" t="s">
        <v>103</v>
      </c>
      <c r="G73" s="40" t="s">
        <v>102</v>
      </c>
      <c r="H73" s="41" t="s">
        <v>129</v>
      </c>
      <c r="I73" s="41" t="s">
        <v>30</v>
      </c>
      <c r="J73" s="17"/>
      <c r="K73" s="41" t="s">
        <v>25</v>
      </c>
      <c r="L73" s="41" t="s">
        <v>19</v>
      </c>
      <c r="M73" s="41" t="s">
        <v>158</v>
      </c>
      <c r="N73" s="18">
        <f t="shared" si="16"/>
        <v>2943</v>
      </c>
      <c r="O73" s="17">
        <v>330</v>
      </c>
      <c r="P73" s="18">
        <f t="shared" si="17"/>
        <v>971190</v>
      </c>
      <c r="Q73" s="25">
        <f t="shared" si="18"/>
        <v>97.119</v>
      </c>
      <c r="R73" s="25">
        <f t="shared" si="19"/>
        <v>87.4071</v>
      </c>
      <c r="S73" s="28">
        <f t="shared" si="20"/>
        <v>9.7119</v>
      </c>
      <c r="T73" s="42"/>
      <c r="U73" s="43"/>
      <c r="V73" s="43"/>
      <c r="W73" s="43"/>
    </row>
    <row r="74" spans="1:23" s="6" customFormat="1" ht="23.25" customHeight="1" x14ac:dyDescent="0.5">
      <c r="A74" s="49" t="s">
        <v>54</v>
      </c>
      <c r="B74" s="8" t="s">
        <v>60</v>
      </c>
      <c r="C74" s="9" t="s">
        <v>101</v>
      </c>
      <c r="D74" s="10" t="s">
        <v>72</v>
      </c>
      <c r="E74" s="33" t="s">
        <v>195</v>
      </c>
      <c r="F74" s="32" t="s">
        <v>128</v>
      </c>
      <c r="G74" s="12" t="s">
        <v>102</v>
      </c>
      <c r="H74" s="7" t="s">
        <v>136</v>
      </c>
      <c r="I74" s="7" t="s">
        <v>38</v>
      </c>
      <c r="J74" s="14">
        <v>8</v>
      </c>
      <c r="K74" s="7" t="s">
        <v>28</v>
      </c>
      <c r="L74" s="7" t="s">
        <v>20</v>
      </c>
      <c r="M74" s="7" t="s">
        <v>21</v>
      </c>
      <c r="N74" s="16">
        <f t="shared" si="16"/>
        <v>4203</v>
      </c>
      <c r="O74" s="13">
        <v>330</v>
      </c>
      <c r="P74" s="16">
        <f t="shared" si="17"/>
        <v>1386990</v>
      </c>
      <c r="Q74" s="17">
        <f t="shared" si="18"/>
        <v>138.69900000000001</v>
      </c>
      <c r="R74" s="25">
        <f t="shared" si="19"/>
        <v>124.82910000000001</v>
      </c>
      <c r="S74" s="28">
        <f t="shared" si="20"/>
        <v>13.869900000000001</v>
      </c>
      <c r="T74" s="15"/>
      <c r="U74" s="19"/>
      <c r="V74" s="19"/>
      <c r="W74" s="19"/>
    </row>
    <row r="75" spans="1:23" s="44" customFormat="1" ht="23.25" x14ac:dyDescent="0.5">
      <c r="A75" s="17">
        <v>38</v>
      </c>
      <c r="B75" s="35" t="s">
        <v>60</v>
      </c>
      <c r="C75" s="36" t="s">
        <v>205</v>
      </c>
      <c r="D75" s="37" t="s">
        <v>59</v>
      </c>
      <c r="E75" s="40" t="s">
        <v>206</v>
      </c>
      <c r="F75" s="39" t="s">
        <v>165</v>
      </c>
      <c r="G75" s="40" t="s">
        <v>204</v>
      </c>
      <c r="H75" s="41" t="s">
        <v>207</v>
      </c>
      <c r="I75" s="41"/>
      <c r="J75" s="17"/>
      <c r="K75" s="41" t="s">
        <v>35</v>
      </c>
      <c r="L75" s="41" t="s">
        <v>21</v>
      </c>
      <c r="M75" s="41" t="s">
        <v>35</v>
      </c>
      <c r="N75" s="18">
        <f t="shared" si="16"/>
        <v>7117</v>
      </c>
      <c r="O75" s="17">
        <v>100</v>
      </c>
      <c r="P75" s="18">
        <f t="shared" si="17"/>
        <v>711700</v>
      </c>
      <c r="Q75" s="25">
        <f t="shared" si="18"/>
        <v>71.17</v>
      </c>
      <c r="R75" s="25">
        <f t="shared" si="19"/>
        <v>64.052999999999997</v>
      </c>
      <c r="S75" s="28">
        <f t="shared" si="20"/>
        <v>7.1170000000000044</v>
      </c>
      <c r="T75" s="42" t="s">
        <v>208</v>
      </c>
      <c r="U75" s="43"/>
      <c r="V75" s="43"/>
      <c r="W75" s="43"/>
    </row>
    <row r="76" spans="1:23" s="6" customFormat="1" ht="23.25" customHeight="1" x14ac:dyDescent="0.5">
      <c r="A76" s="41" t="s">
        <v>46</v>
      </c>
      <c r="B76" s="8" t="s">
        <v>58</v>
      </c>
      <c r="C76" s="9" t="s">
        <v>197</v>
      </c>
      <c r="D76" s="10" t="s">
        <v>59</v>
      </c>
      <c r="E76" s="33" t="s">
        <v>198</v>
      </c>
      <c r="F76" s="32" t="s">
        <v>103</v>
      </c>
      <c r="G76" s="12" t="s">
        <v>200</v>
      </c>
      <c r="H76" s="7" t="s">
        <v>199</v>
      </c>
      <c r="I76" s="7" t="s">
        <v>38</v>
      </c>
      <c r="J76" s="14">
        <v>8</v>
      </c>
      <c r="K76" s="7" t="s">
        <v>22</v>
      </c>
      <c r="L76" s="7" t="s">
        <v>19</v>
      </c>
      <c r="M76" s="7" t="s">
        <v>50</v>
      </c>
      <c r="N76" s="16">
        <f t="shared" ref="N76" si="21">K76*400+L76*100+M76</f>
        <v>1733</v>
      </c>
      <c r="O76" s="13">
        <v>100</v>
      </c>
      <c r="P76" s="16">
        <f t="shared" ref="P76" si="22">N76*O76</f>
        <v>173300</v>
      </c>
      <c r="Q76" s="17">
        <f t="shared" ref="Q76" si="23">P76*0.01%</f>
        <v>17.330000000000002</v>
      </c>
      <c r="R76" s="25">
        <f t="shared" ref="R76" si="24">Q76*90%</f>
        <v>15.597000000000001</v>
      </c>
      <c r="S76" s="28">
        <f t="shared" ref="S76" si="25">Q76-R76</f>
        <v>1.7330000000000005</v>
      </c>
      <c r="T76" s="15" t="s">
        <v>217</v>
      </c>
      <c r="U76" s="19"/>
      <c r="V76" s="19"/>
      <c r="W76" s="19"/>
    </row>
    <row r="77" spans="1:23" s="6" customFormat="1" ht="23.25" customHeight="1" x14ac:dyDescent="0.5">
      <c r="A77" s="41" t="s">
        <v>57</v>
      </c>
      <c r="B77" s="8" t="s">
        <v>60</v>
      </c>
      <c r="C77" s="9" t="s">
        <v>215</v>
      </c>
      <c r="D77" s="10" t="s">
        <v>59</v>
      </c>
      <c r="E77" s="33"/>
      <c r="F77" s="32" t="s">
        <v>216</v>
      </c>
      <c r="G77" s="12"/>
      <c r="H77" s="7"/>
      <c r="I77" s="7"/>
      <c r="J77" s="14">
        <v>8</v>
      </c>
      <c r="K77" s="7"/>
      <c r="L77" s="7"/>
      <c r="M77" s="7"/>
      <c r="N77" s="16">
        <f t="shared" ref="N77" si="26">K77*400+L77*100+M77</f>
        <v>0</v>
      </c>
      <c r="O77" s="13"/>
      <c r="P77" s="16">
        <f t="shared" ref="P77" si="27">N77*O77</f>
        <v>0</v>
      </c>
      <c r="Q77" s="17">
        <f t="shared" ref="Q77" si="28">P77*0.01%</f>
        <v>0</v>
      </c>
      <c r="R77" s="25">
        <f t="shared" ref="R77" si="29">Q77*90%</f>
        <v>0</v>
      </c>
      <c r="S77" s="28">
        <v>9</v>
      </c>
      <c r="T77" s="15"/>
      <c r="U77" s="19"/>
      <c r="V77" s="19"/>
      <c r="W77" s="19"/>
    </row>
    <row r="78" spans="1:23" s="6" customFormat="1" ht="23.25" customHeight="1" x14ac:dyDescent="0.5">
      <c r="A78" s="41" t="s">
        <v>223</v>
      </c>
      <c r="B78" s="8" t="s">
        <v>60</v>
      </c>
      <c r="C78" s="9" t="s">
        <v>87</v>
      </c>
      <c r="D78" s="10" t="s">
        <v>59</v>
      </c>
      <c r="E78" s="33"/>
      <c r="F78" s="32" t="s">
        <v>166</v>
      </c>
      <c r="G78" s="12"/>
      <c r="H78" s="7"/>
      <c r="I78" s="7"/>
      <c r="J78" s="14">
        <v>8</v>
      </c>
      <c r="K78" s="7"/>
      <c r="L78" s="7"/>
      <c r="M78" s="7"/>
      <c r="N78" s="16">
        <f t="shared" ref="N78:N79" si="30">K78*400+L78*100+M78</f>
        <v>0</v>
      </c>
      <c r="O78" s="13"/>
      <c r="P78" s="16">
        <f t="shared" ref="P78:P79" si="31">N78*O78</f>
        <v>0</v>
      </c>
      <c r="Q78" s="17">
        <f t="shared" ref="Q78:Q79" si="32">P78*0.01%</f>
        <v>0</v>
      </c>
      <c r="R78" s="25">
        <f t="shared" ref="R78:R79" si="33">Q78*90%</f>
        <v>0</v>
      </c>
      <c r="S78" s="28">
        <v>8</v>
      </c>
      <c r="T78" s="15"/>
      <c r="U78" s="19"/>
      <c r="V78" s="19"/>
      <c r="W78" s="19"/>
    </row>
    <row r="79" spans="1:23" s="6" customFormat="1" ht="23.25" customHeight="1" x14ac:dyDescent="0.5">
      <c r="A79" s="41" t="s">
        <v>163</v>
      </c>
      <c r="B79" s="47" t="s">
        <v>221</v>
      </c>
      <c r="C79" s="9" t="s">
        <v>220</v>
      </c>
      <c r="D79" s="10" t="s">
        <v>95</v>
      </c>
      <c r="E79" s="33"/>
      <c r="F79" s="48" t="s">
        <v>139</v>
      </c>
      <c r="G79" s="12"/>
      <c r="H79" s="7"/>
      <c r="I79" s="7"/>
      <c r="J79" s="14">
        <v>8</v>
      </c>
      <c r="K79" s="7"/>
      <c r="L79" s="7"/>
      <c r="M79" s="7"/>
      <c r="N79" s="16">
        <f t="shared" si="30"/>
        <v>0</v>
      </c>
      <c r="O79" s="13"/>
      <c r="P79" s="16">
        <f t="shared" si="31"/>
        <v>0</v>
      </c>
      <c r="Q79" s="17">
        <f t="shared" si="32"/>
        <v>0</v>
      </c>
      <c r="R79" s="25">
        <f t="shared" si="33"/>
        <v>0</v>
      </c>
      <c r="S79" s="28">
        <v>4</v>
      </c>
      <c r="T79" s="15"/>
      <c r="U79" s="19"/>
      <c r="V79" s="19"/>
      <c r="W79" s="19"/>
    </row>
    <row r="80" spans="1:23" s="20" customFormat="1" ht="23.25" customHeight="1" x14ac:dyDescent="0.25">
      <c r="A80" s="50"/>
      <c r="G80" s="21"/>
      <c r="J80" s="22"/>
      <c r="N80" s="23"/>
      <c r="Q80" s="24"/>
      <c r="R80" s="26"/>
      <c r="S80" s="24"/>
    </row>
    <row r="81" spans="1:19" s="20" customFormat="1" ht="23.25" customHeight="1" x14ac:dyDescent="0.25">
      <c r="A81" s="50"/>
      <c r="G81" s="21"/>
      <c r="J81" s="22"/>
      <c r="N81" s="23"/>
      <c r="Q81" s="24"/>
      <c r="R81" s="26"/>
      <c r="S81" s="24"/>
    </row>
    <row r="82" spans="1:19" s="20" customFormat="1" ht="23.25" customHeight="1" x14ac:dyDescent="0.25">
      <c r="A82" s="50"/>
      <c r="G82" s="21"/>
      <c r="J82" s="22"/>
      <c r="N82" s="23"/>
      <c r="Q82" s="24"/>
      <c r="R82" s="26"/>
      <c r="S82" s="24"/>
    </row>
    <row r="83" spans="1:19" s="20" customFormat="1" ht="23.25" customHeight="1" x14ac:dyDescent="0.25">
      <c r="A83" s="50"/>
      <c r="G83" s="21"/>
      <c r="J83" s="22"/>
      <c r="N83" s="23"/>
      <c r="Q83" s="24"/>
      <c r="R83" s="26"/>
      <c r="S83" s="24"/>
    </row>
    <row r="84" spans="1:19" s="20" customFormat="1" ht="23.25" customHeight="1" x14ac:dyDescent="0.25">
      <c r="A84" s="50"/>
      <c r="G84" s="21"/>
      <c r="J84" s="22"/>
      <c r="N84" s="23"/>
      <c r="Q84" s="24"/>
      <c r="R84" s="26"/>
      <c r="S84" s="24"/>
    </row>
    <row r="85" spans="1:19" s="20" customFormat="1" ht="23.25" customHeight="1" x14ac:dyDescent="0.25">
      <c r="A85" s="50"/>
      <c r="G85" s="21"/>
      <c r="J85" s="22"/>
      <c r="N85" s="23"/>
      <c r="Q85" s="24"/>
      <c r="R85" s="26"/>
      <c r="S85" s="24"/>
    </row>
    <row r="86" spans="1:19" s="20" customFormat="1" ht="23.25" customHeight="1" x14ac:dyDescent="0.25">
      <c r="A86" s="50"/>
      <c r="G86" s="21"/>
      <c r="J86" s="22"/>
      <c r="N86" s="23"/>
      <c r="Q86" s="24"/>
      <c r="R86" s="26"/>
      <c r="S86" s="24"/>
    </row>
    <row r="87" spans="1:19" s="20" customFormat="1" ht="23.25" customHeight="1" x14ac:dyDescent="0.25">
      <c r="A87" s="50"/>
      <c r="G87" s="21"/>
      <c r="J87" s="22"/>
      <c r="N87" s="23"/>
      <c r="Q87" s="24"/>
      <c r="R87" s="26"/>
      <c r="S87" s="24"/>
    </row>
    <row r="88" spans="1:19" s="20" customFormat="1" ht="23.25" customHeight="1" x14ac:dyDescent="0.25">
      <c r="A88" s="50"/>
      <c r="G88" s="21"/>
      <c r="J88" s="22"/>
      <c r="N88" s="23"/>
      <c r="Q88" s="24"/>
      <c r="R88" s="26"/>
      <c r="S88" s="24"/>
    </row>
    <row r="89" spans="1:19" s="20" customFormat="1" ht="23.25" customHeight="1" x14ac:dyDescent="0.25">
      <c r="A89" s="50"/>
      <c r="G89" s="21"/>
      <c r="J89" s="22"/>
      <c r="N89" s="23"/>
      <c r="Q89" s="24"/>
      <c r="R89" s="26"/>
      <c r="S89" s="24"/>
    </row>
    <row r="90" spans="1:19" s="20" customFormat="1" ht="23.25" customHeight="1" x14ac:dyDescent="0.25">
      <c r="A90" s="50"/>
      <c r="G90" s="21"/>
      <c r="J90" s="22"/>
      <c r="N90" s="23"/>
      <c r="Q90" s="24"/>
      <c r="R90" s="26"/>
      <c r="S90" s="24"/>
    </row>
    <row r="91" spans="1:19" s="20" customFormat="1" ht="23.25" customHeight="1" x14ac:dyDescent="0.25">
      <c r="A91" s="50"/>
      <c r="G91" s="21"/>
      <c r="J91" s="22"/>
      <c r="N91" s="23"/>
      <c r="Q91" s="24"/>
      <c r="R91" s="26"/>
      <c r="S91" s="24"/>
    </row>
    <row r="92" spans="1:19" s="20" customFormat="1" ht="23.25" customHeight="1" x14ac:dyDescent="0.25">
      <c r="A92" s="50"/>
      <c r="G92" s="21"/>
      <c r="J92" s="22"/>
      <c r="N92" s="23"/>
      <c r="Q92" s="24"/>
      <c r="R92" s="26"/>
      <c r="S92" s="24"/>
    </row>
    <row r="93" spans="1:19" s="20" customFormat="1" ht="23.25" customHeight="1" x14ac:dyDescent="0.25">
      <c r="A93" s="50"/>
      <c r="G93" s="21"/>
      <c r="J93" s="22"/>
      <c r="N93" s="23"/>
      <c r="Q93" s="24"/>
      <c r="R93" s="26"/>
      <c r="S93" s="24"/>
    </row>
    <row r="94" spans="1:19" s="20" customFormat="1" ht="23.25" customHeight="1" x14ac:dyDescent="0.25">
      <c r="A94" s="50"/>
      <c r="G94" s="21"/>
      <c r="J94" s="22"/>
      <c r="N94" s="23"/>
      <c r="Q94" s="24"/>
      <c r="R94" s="26"/>
      <c r="S94" s="24"/>
    </row>
    <row r="95" spans="1:19" s="20" customFormat="1" ht="23.25" customHeight="1" x14ac:dyDescent="0.25">
      <c r="A95" s="50"/>
      <c r="G95" s="21"/>
      <c r="J95" s="22"/>
      <c r="N95" s="23"/>
      <c r="Q95" s="24"/>
      <c r="R95" s="26"/>
      <c r="S95" s="24"/>
    </row>
    <row r="96" spans="1:19" s="20" customFormat="1" ht="23.25" customHeight="1" x14ac:dyDescent="0.25">
      <c r="A96" s="50"/>
      <c r="G96" s="21"/>
      <c r="J96" s="22"/>
      <c r="N96" s="23"/>
      <c r="Q96" s="24"/>
      <c r="R96" s="26"/>
      <c r="S96" s="24"/>
    </row>
    <row r="97" spans="1:19" s="20" customFormat="1" ht="23.25" customHeight="1" x14ac:dyDescent="0.25">
      <c r="A97" s="50"/>
      <c r="G97" s="21"/>
      <c r="J97" s="22"/>
      <c r="N97" s="23"/>
      <c r="Q97" s="24"/>
      <c r="R97" s="26"/>
      <c r="S97" s="24"/>
    </row>
    <row r="98" spans="1:19" s="20" customFormat="1" ht="23.25" customHeight="1" x14ac:dyDescent="0.25">
      <c r="A98" s="50"/>
      <c r="G98" s="21"/>
      <c r="J98" s="22"/>
      <c r="N98" s="23"/>
      <c r="Q98" s="24"/>
      <c r="R98" s="26"/>
      <c r="S98" s="24"/>
    </row>
    <row r="99" spans="1:19" s="20" customFormat="1" ht="23.25" customHeight="1" x14ac:dyDescent="0.25">
      <c r="A99" s="50"/>
      <c r="G99" s="21"/>
      <c r="J99" s="22"/>
      <c r="N99" s="23"/>
      <c r="Q99" s="24"/>
      <c r="R99" s="26"/>
      <c r="S99" s="24"/>
    </row>
    <row r="100" spans="1:19" s="20" customFormat="1" ht="23.25" customHeight="1" x14ac:dyDescent="0.25">
      <c r="A100" s="50"/>
      <c r="G100" s="21"/>
      <c r="J100" s="22"/>
      <c r="N100" s="23"/>
      <c r="Q100" s="24"/>
      <c r="R100" s="26"/>
      <c r="S100" s="24"/>
    </row>
    <row r="101" spans="1:19" s="20" customFormat="1" ht="23.25" customHeight="1" x14ac:dyDescent="0.25">
      <c r="A101" s="50"/>
      <c r="G101" s="21"/>
      <c r="J101" s="22"/>
      <c r="N101" s="23"/>
      <c r="Q101" s="24"/>
      <c r="R101" s="26"/>
      <c r="S101" s="24"/>
    </row>
    <row r="102" spans="1:19" s="20" customFormat="1" ht="23.25" customHeight="1" x14ac:dyDescent="0.25">
      <c r="A102" s="50"/>
      <c r="G102" s="21"/>
      <c r="J102" s="22"/>
      <c r="N102" s="23"/>
      <c r="Q102" s="24"/>
      <c r="R102" s="26"/>
      <c r="S102" s="24"/>
    </row>
    <row r="103" spans="1:19" s="20" customFormat="1" ht="23.25" customHeight="1" x14ac:dyDescent="0.25">
      <c r="A103" s="50"/>
      <c r="G103" s="21"/>
      <c r="J103" s="22"/>
      <c r="N103" s="23"/>
      <c r="Q103" s="24"/>
      <c r="R103" s="26"/>
      <c r="S103" s="24"/>
    </row>
    <row r="104" spans="1:19" s="20" customFormat="1" ht="23.25" customHeight="1" x14ac:dyDescent="0.25">
      <c r="A104" s="50"/>
      <c r="G104" s="21"/>
      <c r="J104" s="22"/>
      <c r="N104" s="23"/>
      <c r="Q104" s="24"/>
      <c r="R104" s="26"/>
      <c r="S104" s="24"/>
    </row>
    <row r="105" spans="1:19" s="20" customFormat="1" ht="23.25" customHeight="1" x14ac:dyDescent="0.25">
      <c r="A105" s="50"/>
      <c r="G105" s="21"/>
      <c r="J105" s="22"/>
      <c r="N105" s="23"/>
      <c r="Q105" s="24"/>
      <c r="R105" s="26"/>
      <c r="S105" s="24"/>
    </row>
    <row r="106" spans="1:19" s="20" customFormat="1" ht="23.25" customHeight="1" x14ac:dyDescent="0.25">
      <c r="A106" s="50"/>
      <c r="G106" s="21"/>
      <c r="J106" s="22"/>
      <c r="N106" s="23"/>
      <c r="Q106" s="24"/>
      <c r="R106" s="26"/>
      <c r="S106" s="24"/>
    </row>
    <row r="107" spans="1:19" s="20" customFormat="1" ht="23.25" customHeight="1" x14ac:dyDescent="0.25">
      <c r="A107" s="50"/>
      <c r="G107" s="21"/>
      <c r="J107" s="22"/>
      <c r="N107" s="23"/>
      <c r="Q107" s="24"/>
      <c r="R107" s="26"/>
      <c r="S107" s="24"/>
    </row>
    <row r="108" spans="1:19" s="20" customFormat="1" ht="23.25" customHeight="1" x14ac:dyDescent="0.25">
      <c r="A108" s="50"/>
      <c r="G108" s="21"/>
      <c r="J108" s="22"/>
      <c r="N108" s="23"/>
      <c r="Q108" s="24"/>
      <c r="R108" s="26"/>
      <c r="S108" s="24"/>
    </row>
    <row r="109" spans="1:19" s="20" customFormat="1" ht="23.25" customHeight="1" x14ac:dyDescent="0.25">
      <c r="A109" s="50"/>
      <c r="G109" s="21"/>
      <c r="J109" s="22"/>
      <c r="N109" s="23"/>
      <c r="Q109" s="24"/>
      <c r="R109" s="26"/>
      <c r="S109" s="24"/>
    </row>
    <row r="110" spans="1:19" s="20" customFormat="1" ht="23.25" customHeight="1" x14ac:dyDescent="0.25">
      <c r="A110" s="50"/>
      <c r="G110" s="21"/>
      <c r="J110" s="22"/>
      <c r="N110" s="23"/>
      <c r="Q110" s="24"/>
      <c r="R110" s="26"/>
      <c r="S110" s="24"/>
    </row>
    <row r="111" spans="1:19" s="20" customFormat="1" ht="23.25" customHeight="1" x14ac:dyDescent="0.25">
      <c r="A111" s="50"/>
      <c r="G111" s="21"/>
      <c r="J111" s="22"/>
      <c r="N111" s="23"/>
      <c r="Q111" s="24"/>
      <c r="R111" s="26"/>
      <c r="S111" s="24"/>
    </row>
    <row r="112" spans="1:19" s="20" customFormat="1" ht="23.25" customHeight="1" x14ac:dyDescent="0.25">
      <c r="A112" s="50"/>
      <c r="G112" s="21"/>
      <c r="J112" s="22"/>
      <c r="N112" s="23"/>
      <c r="Q112" s="24"/>
      <c r="R112" s="26"/>
      <c r="S112" s="24"/>
    </row>
    <row r="113" spans="1:19" s="20" customFormat="1" ht="23.25" customHeight="1" x14ac:dyDescent="0.25">
      <c r="A113" s="50"/>
      <c r="G113" s="21"/>
      <c r="J113" s="22"/>
      <c r="N113" s="23"/>
      <c r="Q113" s="24"/>
      <c r="R113" s="26"/>
      <c r="S113" s="24"/>
    </row>
    <row r="114" spans="1:19" s="20" customFormat="1" ht="23.25" customHeight="1" x14ac:dyDescent="0.25">
      <c r="A114" s="50"/>
      <c r="G114" s="21"/>
      <c r="J114" s="22"/>
      <c r="N114" s="23"/>
      <c r="Q114" s="24"/>
      <c r="R114" s="26"/>
      <c r="S114" s="24"/>
    </row>
    <row r="115" spans="1:19" s="20" customFormat="1" ht="23.25" customHeight="1" x14ac:dyDescent="0.25">
      <c r="A115" s="50"/>
      <c r="G115" s="21"/>
      <c r="J115" s="22"/>
      <c r="N115" s="23"/>
      <c r="Q115" s="24"/>
      <c r="R115" s="26"/>
      <c r="S115" s="24"/>
    </row>
    <row r="116" spans="1:19" s="20" customFormat="1" ht="19.5" x14ac:dyDescent="0.25">
      <c r="A116" s="50"/>
      <c r="G116" s="21"/>
      <c r="J116" s="22"/>
      <c r="N116" s="23"/>
      <c r="Q116" s="24"/>
      <c r="R116" s="26"/>
      <c r="S116" s="24"/>
    </row>
    <row r="117" spans="1:19" s="20" customFormat="1" ht="19.5" x14ac:dyDescent="0.25">
      <c r="A117" s="50"/>
      <c r="G117" s="21"/>
      <c r="J117" s="22"/>
      <c r="N117" s="23"/>
      <c r="Q117" s="24"/>
      <c r="R117" s="26"/>
      <c r="S117" s="24"/>
    </row>
    <row r="118" spans="1:19" s="20" customFormat="1" ht="19.5" x14ac:dyDescent="0.25">
      <c r="A118" s="50"/>
      <c r="G118" s="21"/>
      <c r="J118" s="22"/>
      <c r="N118" s="23"/>
      <c r="Q118" s="24"/>
      <c r="R118" s="26"/>
      <c r="S118" s="24"/>
    </row>
    <row r="119" spans="1:19" s="20" customFormat="1" ht="19.5" x14ac:dyDescent="0.25">
      <c r="A119" s="50"/>
      <c r="G119" s="21"/>
      <c r="J119" s="22"/>
      <c r="N119" s="23"/>
      <c r="Q119" s="24"/>
      <c r="R119" s="26"/>
      <c r="S119" s="24"/>
    </row>
    <row r="120" spans="1:19" s="20" customFormat="1" ht="19.5" x14ac:dyDescent="0.25">
      <c r="A120" s="50"/>
      <c r="G120" s="21"/>
      <c r="J120" s="22"/>
      <c r="N120" s="23"/>
      <c r="Q120" s="24"/>
      <c r="R120" s="26"/>
      <c r="S120" s="24"/>
    </row>
    <row r="121" spans="1:19" s="20" customFormat="1" ht="19.5" x14ac:dyDescent="0.25">
      <c r="A121" s="50"/>
      <c r="G121" s="21"/>
      <c r="J121" s="22"/>
      <c r="N121" s="23"/>
      <c r="Q121" s="24"/>
      <c r="R121" s="26"/>
      <c r="S121" s="24"/>
    </row>
    <row r="122" spans="1:19" s="20" customFormat="1" ht="19.5" x14ac:dyDescent="0.25">
      <c r="A122" s="50"/>
      <c r="G122" s="21"/>
      <c r="J122" s="22"/>
      <c r="N122" s="23"/>
      <c r="Q122" s="24"/>
      <c r="R122" s="26"/>
      <c r="S122" s="24"/>
    </row>
    <row r="123" spans="1:19" s="20" customFormat="1" ht="19.5" x14ac:dyDescent="0.25">
      <c r="A123" s="50"/>
      <c r="G123" s="21"/>
      <c r="J123" s="22"/>
      <c r="N123" s="23"/>
      <c r="Q123" s="24"/>
      <c r="R123" s="26"/>
      <c r="S123" s="24"/>
    </row>
  </sheetData>
  <mergeCells count="33">
    <mergeCell ref="A29:A31"/>
    <mergeCell ref="A26:A28"/>
    <mergeCell ref="B28:D28"/>
    <mergeCell ref="S2:S3"/>
    <mergeCell ref="R2:R3"/>
    <mergeCell ref="T1:T3"/>
    <mergeCell ref="A1:A3"/>
    <mergeCell ref="G1:G3"/>
    <mergeCell ref="I1:I3"/>
    <mergeCell ref="J1:J3"/>
    <mergeCell ref="K1:P1"/>
    <mergeCell ref="P2:P3"/>
    <mergeCell ref="A45:A47"/>
    <mergeCell ref="E1:E3"/>
    <mergeCell ref="O2:O3"/>
    <mergeCell ref="N2:N3"/>
    <mergeCell ref="H1:H3"/>
    <mergeCell ref="F1:F3"/>
    <mergeCell ref="K2:M2"/>
    <mergeCell ref="B1:D3"/>
    <mergeCell ref="A15:A19"/>
    <mergeCell ref="A11:A14"/>
    <mergeCell ref="A7:A10"/>
    <mergeCell ref="A20:A22"/>
    <mergeCell ref="A4:A6"/>
    <mergeCell ref="A38:A40"/>
    <mergeCell ref="B6:D6"/>
    <mergeCell ref="A32:A34"/>
    <mergeCell ref="A62:A64"/>
    <mergeCell ref="A48:A50"/>
    <mergeCell ref="A51:A53"/>
    <mergeCell ref="A55:A57"/>
    <mergeCell ref="A59:A6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2021-05-07T03:16:57Z</cp:lastPrinted>
  <dcterms:created xsi:type="dcterms:W3CDTF">2020-04-01T07:15:43Z</dcterms:created>
  <dcterms:modified xsi:type="dcterms:W3CDTF">2021-06-08T03:06:27Z</dcterms:modified>
</cp:coreProperties>
</file>